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交割清单" sheetId="2" state="visible" r:id="rId2"/>
    <sheet xmlns:r="http://schemas.openxmlformats.org/officeDocument/2006/relationships" name="股权及资金核对" sheetId="3" state="visible" r:id="rId3"/>
    <sheet xmlns:r="http://schemas.openxmlformats.org/officeDocument/2006/relationships" name="交割后事项" sheetId="4" state="visible" r:id="rId4"/>
    <sheet xmlns:r="http://schemas.openxmlformats.org/officeDocument/2006/relationships" name="虚构示例" sheetId="5" state="visible" r:id="rId5"/>
  </sheets>
  <definedNames>
    <definedName name="BaseDate">使用说明!$B$4</definedName>
    <definedName name="_xlnm.Print_Titles" localSheetId="1">'交割清单'!$3:$3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2">
    <font>
      <name val="Calibri"/>
      <family val="2"/>
      <color theme="1"/>
      <sz val="11"/>
      <scheme val="minor"/>
    </font>
    <font>
      <name val="微软雅黑"/>
      <b val="1"/>
      <color rgb="00FFFFFF"/>
      <sz val="16"/>
    </font>
    <font>
      <name val="微软雅黑"/>
      <color rgb="00404040"/>
      <sz val="9"/>
    </font>
    <font>
      <name val="微软雅黑"/>
      <b val="1"/>
      <color rgb="001F3864"/>
      <sz val="10"/>
    </font>
    <font>
      <name val="微软雅黑"/>
      <sz val="9.5"/>
    </font>
    <font>
      <name val="微软雅黑"/>
      <sz val="10"/>
    </font>
    <font>
      <name val="微软雅黑"/>
      <b val="1"/>
      <color rgb="00FFFFFF"/>
      <sz val="8.5"/>
    </font>
    <font>
      <name val="微软雅黑"/>
      <sz val="8.5"/>
    </font>
    <font>
      <name val="微软雅黑"/>
      <b val="1"/>
      <color rgb="001F3864"/>
      <sz val="11"/>
    </font>
    <font>
      <name val="微软雅黑"/>
      <sz val="9"/>
    </font>
    <font>
      <name val="微软雅黑"/>
      <b val="1"/>
      <sz val="9"/>
    </font>
    <font>
      <name val="微软雅黑"/>
      <b val="1"/>
      <color rgb="00C55A11"/>
      <sz val="9"/>
    </font>
  </fonts>
  <fills count="6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EF3FA"/>
      </patternFill>
    </fill>
    <fill>
      <patternFill patternType="solid">
        <fgColor rgb="00D9E2F3"/>
      </patternFill>
    </fill>
    <fill>
      <patternFill patternType="solid">
        <fgColor rgb="00FFF2CC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wrapText="1" indent="1"/>
    </xf>
    <xf numFmtId="0" fontId="3" fillId="4" borderId="1" applyAlignment="1" pivotButton="0" quotePrefix="0" xfId="0">
      <alignment horizontal="left" vertical="center" wrapText="1" indent="1"/>
    </xf>
    <xf numFmtId="0" fontId="4" fillId="0" borderId="1" applyAlignment="1" pivotButton="0" quotePrefix="0" xfId="0">
      <alignment horizontal="left" vertical="center" wrapText="1" indent="1"/>
    </xf>
    <xf numFmtId="164" fontId="5" fillId="0" borderId="1" applyAlignment="1" pivotButton="0" quotePrefix="0" xfId="0">
      <alignment horizontal="center" vertical="center"/>
    </xf>
    <xf numFmtId="0" fontId="6" fillId="2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left" vertical="center" wrapText="1"/>
    </xf>
    <xf numFmtId="164" fontId="7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9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/>
    </xf>
    <xf numFmtId="165" fontId="9" fillId="0" borderId="1" applyAlignment="1" pivotButton="0" quotePrefix="0" xfId="0">
      <alignment horizontal="center" vertical="center"/>
    </xf>
    <xf numFmtId="0" fontId="10" fillId="4" borderId="1" applyAlignment="1" pivotButton="0" quotePrefix="0" xfId="0">
      <alignment horizontal="left" vertical="center" wrapText="1"/>
    </xf>
    <xf numFmtId="0" fontId="10" fillId="4" borderId="1" applyAlignment="1" pivotButton="0" quotePrefix="0" xfId="0">
      <alignment horizontal="center" vertical="center"/>
    </xf>
    <xf numFmtId="165" fontId="10" fillId="4" borderId="1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 wrapText="1"/>
    </xf>
    <xf numFmtId="4" fontId="9" fillId="0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vertical="center" wrapText="1"/>
    </xf>
    <xf numFmtId="164" fontId="9" fillId="0" borderId="1" applyAlignment="1" pivotButton="0" quotePrefix="0" xfId="0">
      <alignment horizontal="center" vertical="center" wrapText="1"/>
    </xf>
    <xf numFmtId="0" fontId="0" fillId="0" borderId="4" pivotButton="0" quotePrefix="0" xfId="0"/>
  </cellXfs>
  <cellStyles count="1">
    <cellStyle name="Normal" xfId="0" builtinId="0" hidden="0"/>
  </cellStyles>
  <dxfs count="2">
    <dxf>
      <fill>
        <patternFill patternType="solid">
          <fgColor rgb="00FCE4D6"/>
        </patternFill>
      </fill>
    </dxf>
    <dxf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ClosingChecklist" displayName="ClosingChecklist" ref="A3:Q35" headerRowCount="1">
  <autoFilter ref="A3:Q35"/>
  <tableColumns count="17">
    <tableColumn id="1" name="序号"/>
    <tableColumn id="2" name="主体"/>
    <tableColumn id="3" name="阶段"/>
    <tableColumn id="4" name="事项"/>
    <tableColumn id="5" name="依据"/>
    <tableColumn id="6" name="责任方"/>
    <tableColumn id="7" name="前置依赖"/>
    <tableColumn id="8" name="计划日期"/>
    <tableColumn id="9" name="实际日期"/>
    <tableColumn id="10" name="证据编号"/>
    <tableColumn id="11" name="状态"/>
    <tableColumn id="12" name="是否阻断"/>
    <tableColumn id="13" name="是否可豁免"/>
    <tableColumn id="14" name="豁免批准人"/>
    <tableColumn id="15" name="复核人"/>
    <tableColumn id="16" name="备注"/>
    <tableColumn id="17" name="逾期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PostClosing" displayName="PostClosing" ref="A3:K18" headerRowCount="1">
  <autoFilter ref="A3:K18"/>
  <tableColumns count="11">
    <tableColumn id="1" name="序号"/>
    <tableColumn id="2" name="主体"/>
    <tableColumn id="3" name="事项"/>
    <tableColumn id="4" name="依据"/>
    <tableColumn id="5" name="责任方"/>
    <tableColumn id="6" name="期限/计划日期"/>
    <tableColumn id="7" name="完成日期"/>
    <tableColumn id="8" name="证据编号"/>
    <tableColumn id="9" name="状态"/>
    <tableColumn id="10" name="复核人"/>
    <tableColumn id="11" name="备注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1F3864"/>
    <outlinePr summaryBelow="1" summaryRight="1"/>
    <pageSetUpPr fitToPage="1"/>
  </sheetPr>
  <dimension ref="A1:C16"/>
  <sheetViews>
    <sheetView showGridLines="0" zoomScale="85"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0" customWidth="1" min="3" max="3"/>
  </cols>
  <sheetData>
    <row r="1" ht="30" customHeight="1">
      <c r="A1" s="1" t="inlineStr">
        <is>
          <t>融资交割清单与股权资金核对</t>
        </is>
      </c>
    </row>
    <row r="2" ht="26" customHeight="1">
      <c r="A2" s="2" t="inlineStr">
        <is>
          <t>版本 v0.1 ｜ 法源核对日期 2026-10-29 ｜ 适用：境内非上市有限责任公司融资交割</t>
        </is>
      </c>
    </row>
    <row r="3" ht="34" customHeight="1">
      <c r="A3" s="3" t="inlineStr">
        <is>
          <t>文件性质</t>
        </is>
      </c>
      <c r="B3" s="21" t="n"/>
      <c r="C3" s="4" t="inlineStr">
        <is>
          <t>空白模板 + 虚构示例。用于签约、先决条件、付款交割、登记和交割后事项的项目管理；示例不对应任何真实公司。</t>
        </is>
      </c>
    </row>
    <row r="4" ht="42" customHeight="1">
      <c r="A4" s="3" t="inlineStr">
        <is>
          <t>基准日</t>
        </is>
      </c>
      <c r="B4" s="5" t="inlineStr">
        <is>
          <t>2026-10-29</t>
        </is>
      </c>
      <c r="C4" s="4" t="inlineStr">
        <is>
          <t>B4 为逾期判断基准日，可在项目启动时改为实际日期；交割清单 Q 列公式引用该日期。</t>
        </is>
      </c>
    </row>
    <row r="5" ht="46" customHeight="1">
      <c r="A5" s="3" t="inlineStr">
        <is>
          <t>核心原则 2</t>
        </is>
      </c>
      <c r="B5" s="21" t="n"/>
      <c r="C5" s="4" t="inlineStr">
        <is>
          <t>可豁免的通常只是商业条件（如保险起保日、交割文件格式）；涉及第三方权利、法定程序、登记/公告的，不能由交易双方豁免。</t>
        </is>
      </c>
    </row>
    <row r="6" ht="34" customHeight="1">
      <c r="A6" s="3" t="inlineStr">
        <is>
          <t>核心原则 3</t>
        </is>
      </c>
      <c r="B6" s="21" t="n"/>
      <c r="C6" s="4" t="inlineStr">
        <is>
          <t>付款主体、收款主体、款项性质必须分开记录：投资款、注册资本、溢价、个人回购款、公司回购款不得混用。</t>
        </is>
      </c>
    </row>
    <row r="7" ht="34" customHeight="1">
      <c r="A7" s="3" t="inlineStr">
        <is>
          <t>核心原则 4</t>
        </is>
      </c>
      <c r="B7" s="21" t="n"/>
      <c r="C7" s="4" t="inlineStr">
        <is>
          <t>“已完成”必须有证据编号；没有证据的，状态最多写“进行中”。</t>
        </is>
      </c>
    </row>
    <row r="8" ht="34" customHeight="1">
      <c r="A8" s="3" t="inlineStr">
        <is>
          <t>阶段</t>
        </is>
      </c>
      <c r="B8" s="21" t="n"/>
      <c r="C8" s="4" t="inlineStr">
        <is>
          <t>签约 / 交割先决条件 / 付款交割 / 登记 / 交割后。阶段不是法律程序，按项目实际调整。</t>
        </is>
      </c>
    </row>
    <row r="9" ht="34" customHeight="1">
      <c r="A9" s="3" t="inlineStr">
        <is>
          <t>状态</t>
        </is>
      </c>
      <c r="B9" s="21" t="n"/>
      <c r="C9" s="4" t="inlineStr">
        <is>
          <t>未开始 / 进行中 / 已完成 / 已豁免 / 受阻 / 不适用。已豁免必须填豁免批准人；不适用必须填理由。</t>
        </is>
      </c>
    </row>
    <row r="10" ht="34" customHeight="1">
      <c r="A10" s="3" t="inlineStr">
        <is>
          <t>是否阻断</t>
        </is>
      </c>
      <c r="B10" s="21" t="n"/>
      <c r="C10" s="4" t="inlineStr">
        <is>
          <t>是 = 未完成不得交割；否 = 可在交割后完成或仅影响归档。阻断判断要写依据，不能凭感觉。</t>
        </is>
      </c>
    </row>
    <row r="11" ht="34" customHeight="1">
      <c r="A11" s="3" t="inlineStr">
        <is>
          <t>是否可豁免</t>
        </is>
      </c>
      <c r="B11" s="21" t="n"/>
      <c r="C11" s="4" t="inlineStr">
        <is>
          <t>是 = 有权当事人可书面豁免的商业条件；否 = 法定程序、第三方权利、登记/公告等不可由交易双方豁免的事项。</t>
        </is>
      </c>
    </row>
    <row r="12" ht="34" customHeight="1">
      <c r="A12" s="3" t="inlineStr">
        <is>
          <t>逾期判断</t>
        </is>
      </c>
      <c r="B12" s="21" t="n"/>
      <c r="C12" s="4" t="inlineStr">
        <is>
          <t>B4 单元格为基准日，可在项目启动时改为实际日期；交割清单 Q 列公式引用该日期。</t>
        </is>
      </c>
    </row>
    <row r="13" ht="46" customHeight="1">
      <c r="A13" s="3" t="inlineStr">
        <is>
          <t>角色</t>
        </is>
      </c>
      <c r="B13" s="21" t="n"/>
      <c r="C13" s="4" t="inlineStr">
        <is>
          <t>法务、公司秘书/董秘、财务、业务、投资人、外部律师。每项只写一个主责方，复核人另列。新增行请复制 Q 列“逾期”公式。</t>
        </is>
      </c>
    </row>
    <row r="14" ht="34" customHeight="1">
      <c r="A14" s="3" t="inlineStr">
        <is>
          <t>证据</t>
        </is>
      </c>
      <c r="B14" s="21" t="n"/>
      <c r="C14" s="4" t="inlineStr">
        <is>
          <t>决议、通知/送达回执、同意函、付款回单、股东名册、出资证明、登记回执、公示截图、会议记录、交割备忘录。</t>
        </is>
      </c>
    </row>
    <row r="15" ht="46" customHeight="1">
      <c r="A15" s="3" t="inlineStr">
        <is>
          <t>金额口径</t>
        </is>
      </c>
      <c r="B15" s="21" t="n"/>
      <c r="C15" s="4" t="inlineStr">
        <is>
          <t>本表金额单位为万元；600 万元 = 25 万元新增注册资本 + 575 万元溢价。比例按融资后注册资本 125 万元计算。</t>
        </is>
      </c>
    </row>
    <row r="16" ht="46" customHeight="1">
      <c r="A16" s="3" t="inlineStr">
        <is>
          <t>法源提示</t>
        </is>
      </c>
      <c r="B16" s="21" t="n"/>
      <c r="C16" s="4" t="inlineStr">
        <is>
          <t>本表是交割项目管理工具，不判断实体法律结论。涉及减资/回购/债权人保护时，回到 M05 正文“公司回购”和交割清单“退出分支”。</t>
        </is>
      </c>
    </row>
  </sheetData>
  <mergeCells count="15">
    <mergeCell ref="A16:B16"/>
    <mergeCell ref="A15:B15"/>
    <mergeCell ref="A7:B7"/>
    <mergeCell ref="A1:C1"/>
    <mergeCell ref="A11:B11"/>
    <mergeCell ref="A10:B10"/>
    <mergeCell ref="A5:B5"/>
    <mergeCell ref="A13:B13"/>
    <mergeCell ref="A14:B14"/>
    <mergeCell ref="A9:B9"/>
    <mergeCell ref="A8:B8"/>
    <mergeCell ref="A3:B3"/>
    <mergeCell ref="A6:B6"/>
    <mergeCell ref="A2:C2"/>
    <mergeCell ref="A12:B12"/>
  </mergeCells>
  <printOptions horizontalCentered="1"/>
  <pageMargins left="0.3" right="0.3" top="0.5" bottom="0.5" header="0.2" footer="0.2"/>
  <pageSetup orientation="portrait" paperSize="9" fitToHeight="0" fitToWidth="1"/>
</worksheet>
</file>

<file path=xl/worksheets/sheet2.xml><?xml version="1.0" encoding="utf-8"?>
<worksheet xmlns="http://schemas.openxmlformats.org/spreadsheetml/2006/main">
  <sheetPr>
    <tabColor rgb="002E5C8A"/>
    <outlinePr summaryBelow="1" summaryRight="1"/>
    <pageSetUpPr fitToPage="1"/>
  </sheetPr>
  <dimension ref="A1:Q35"/>
  <sheetViews>
    <sheetView showGridLines="0" zoomScale="85" workbookViewId="0">
      <pane xSplit="4" ySplit="3" topLeftCell="E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6" customWidth="1" min="2" max="2"/>
    <col width="10" customWidth="1" min="3" max="3"/>
    <col width="36" customWidth="1" min="4" max="4"/>
    <col width="26" customWidth="1" min="5" max="5"/>
    <col width="12" customWidth="1" min="6" max="6"/>
    <col width="20" customWidth="1" min="7" max="7"/>
    <col width="11" customWidth="1" min="8" max="8"/>
    <col width="11" customWidth="1" min="9" max="9"/>
    <col width="13" customWidth="1" min="10" max="10"/>
    <col width="9" customWidth="1" min="11" max="11"/>
    <col width="8" customWidth="1" min="12" max="12"/>
    <col width="9" customWidth="1" min="13" max="13"/>
    <col width="11" customWidth="1" min="14" max="14"/>
    <col width="11" customWidth="1" min="15" max="15"/>
    <col width="26" customWidth="1" min="16" max="16"/>
    <col width="7" customWidth="1" min="17" max="17"/>
  </cols>
  <sheetData>
    <row r="1" ht="30" customHeight="1">
      <c r="A1" s="1" t="inlineStr">
        <is>
          <t>交割清单</t>
        </is>
      </c>
    </row>
    <row r="2" ht="26" customHeight="1">
      <c r="A2" s="2" t="inlineStr">
        <is>
          <t>按阶段逐项核验；阻断项未完成不得交割；可豁免只适用于商业条件，不能替代法定程序</t>
        </is>
      </c>
    </row>
    <row r="3" ht="38" customHeight="1">
      <c r="A3" s="6" t="inlineStr">
        <is>
          <t>序号</t>
        </is>
      </c>
      <c r="B3" s="6" t="inlineStr">
        <is>
          <t>主体</t>
        </is>
      </c>
      <c r="C3" s="6" t="inlineStr">
        <is>
          <t>阶段</t>
        </is>
      </c>
      <c r="D3" s="6" t="inlineStr">
        <is>
          <t>事项</t>
        </is>
      </c>
      <c r="E3" s="6" t="inlineStr">
        <is>
          <t>依据</t>
        </is>
      </c>
      <c r="F3" s="6" t="inlineStr">
        <is>
          <t>责任方</t>
        </is>
      </c>
      <c r="G3" s="6" t="inlineStr">
        <is>
          <t>前置依赖</t>
        </is>
      </c>
      <c r="H3" s="6" t="inlineStr">
        <is>
          <t>计划日期</t>
        </is>
      </c>
      <c r="I3" s="6" t="inlineStr">
        <is>
          <t>实际日期</t>
        </is>
      </c>
      <c r="J3" s="6" t="inlineStr">
        <is>
          <t>证据编号</t>
        </is>
      </c>
      <c r="K3" s="6" t="inlineStr">
        <is>
          <t>状态</t>
        </is>
      </c>
      <c r="L3" s="6" t="inlineStr">
        <is>
          <t>是否阻断</t>
        </is>
      </c>
      <c r="M3" s="6" t="inlineStr">
        <is>
          <t>是否可豁免</t>
        </is>
      </c>
      <c r="N3" s="6" t="inlineStr">
        <is>
          <t>豁免批准人</t>
        </is>
      </c>
      <c r="O3" s="6" t="inlineStr">
        <is>
          <t>复核人</t>
        </is>
      </c>
      <c r="P3" s="6" t="inlineStr">
        <is>
          <t>备注</t>
        </is>
      </c>
      <c r="Q3" s="6" t="inlineStr">
        <is>
          <t>逾期</t>
        </is>
      </c>
    </row>
    <row r="4" ht="32" customHeight="1">
      <c r="A4" s="7" t="n">
        <v>1</v>
      </c>
      <c r="B4" s="7" t="inlineStr">
        <is>
          <t>A</t>
        </is>
      </c>
      <c r="C4" s="7" t="inlineStr">
        <is>
          <t>签约</t>
        </is>
      </c>
      <c r="D4" s="8" t="inlineStr">
        <is>
          <t>甲—乙《校准资料使用许可合同》签署</t>
        </is>
      </c>
      <c r="E4" s="8" t="inlineStr">
        <is>
          <t>甲股东会决议 A-SM-2026-01；许可合同</t>
        </is>
      </c>
      <c r="F4" s="8" t="inlineStr">
        <is>
          <t>双方法务</t>
        </is>
      </c>
      <c r="G4" s="8" t="inlineStr">
        <is>
          <t>甲股东会/岚序同意</t>
        </is>
      </c>
      <c r="H4" s="9" t="inlineStr">
        <is>
          <t>2026-09-22</t>
        </is>
      </c>
      <c r="I4" s="9" t="inlineStr">
        <is>
          <t>2026-09-22</t>
        </is>
      </c>
      <c r="J4" s="8" t="inlineStr">
        <is>
          <t>A-CON-01</t>
        </is>
      </c>
      <c r="K4" s="7" t="inlineStr">
        <is>
          <t>已完成</t>
        </is>
      </c>
      <c r="L4" s="7" t="inlineStr">
        <is>
          <t>是</t>
        </is>
      </c>
      <c r="M4" s="7" t="inlineStr">
        <is>
          <t>否</t>
        </is>
      </c>
      <c r="N4" s="7" t="inlineStr">
        <is>
          <t>—</t>
        </is>
      </c>
      <c r="O4" s="7" t="inlineStr">
        <is>
          <t>乙法务 邵棠</t>
        </is>
      </c>
      <c r="P4" s="8" t="inlineStr">
        <is>
          <t>签署版 v1.0</t>
        </is>
      </c>
      <c r="Q4" s="7">
        <f>IF(AND($H4&lt;&gt;"",$I4="",$K4&lt;&gt;"已完成",$K4&lt;&gt;"已豁免",$H4&lt;BaseDate),"逾期","")</f>
        <v/>
      </c>
    </row>
    <row r="5" ht="32" customHeight="1">
      <c r="A5" s="7" t="n">
        <v>2</v>
      </c>
      <c r="B5" s="7" t="inlineStr">
        <is>
          <t>A</t>
        </is>
      </c>
      <c r="C5" s="7" t="inlineStr">
        <is>
          <t>签约</t>
        </is>
      </c>
      <c r="D5" s="8" t="inlineStr">
        <is>
          <t>许可合同附件一（数据清单/版本）</t>
        </is>
      </c>
      <c r="E5" s="8" t="inlineStr">
        <is>
          <t>合同第 2 条；数据合规要求</t>
        </is>
      </c>
      <c r="F5" s="8" t="inlineStr">
        <is>
          <t>甲法务</t>
        </is>
      </c>
      <c r="G5" s="8" t="inlineStr">
        <is>
          <t>数据映射/脱敏</t>
        </is>
      </c>
      <c r="H5" s="9" t="inlineStr">
        <is>
          <t>2026-09-22</t>
        </is>
      </c>
      <c r="I5" s="9" t="inlineStr">
        <is>
          <t>2026-09-22</t>
        </is>
      </c>
      <c r="J5" s="8" t="inlineStr">
        <is>
          <t>A-CON-02</t>
        </is>
      </c>
      <c r="K5" s="7" t="inlineStr">
        <is>
          <t>已完成</t>
        </is>
      </c>
      <c r="L5" s="7" t="inlineStr">
        <is>
          <t>是</t>
        </is>
      </c>
      <c r="M5" s="7" t="inlineStr">
        <is>
          <t>否</t>
        </is>
      </c>
      <c r="N5" s="7" t="inlineStr">
        <is>
          <t>—</t>
        </is>
      </c>
      <c r="O5" s="7" t="inlineStr">
        <is>
          <t>乙法务 邵棠</t>
        </is>
      </c>
      <c r="P5" s="8" t="inlineStr">
        <is>
          <t>附件 v1.0；含排除客户数据</t>
        </is>
      </c>
      <c r="Q5" s="7">
        <f>IF(AND($H5&lt;&gt;"",$I5="",$K5&lt;&gt;"已完成",$K5&lt;&gt;"已豁免",$H5&lt;BaseDate),"逾期","")</f>
        <v/>
      </c>
    </row>
    <row r="6" ht="32" customHeight="1">
      <c r="A6" s="7" t="n">
        <v>3</v>
      </c>
      <c r="B6" s="7" t="inlineStr">
        <is>
          <t>A</t>
        </is>
      </c>
      <c r="C6" s="7" t="inlineStr">
        <is>
          <t>签约</t>
        </is>
      </c>
      <c r="D6" s="8" t="inlineStr">
        <is>
          <t>甲专项签署授权</t>
        </is>
      </c>
      <c r="E6" s="8" t="inlineStr">
        <is>
          <t>甲章程；A-SM-2026-01</t>
        </is>
      </c>
      <c r="F6" s="8" t="inlineStr">
        <is>
          <t>甲董秘</t>
        </is>
      </c>
      <c r="G6" s="8" t="inlineStr">
        <is>
          <t>甲股东会</t>
        </is>
      </c>
      <c r="H6" s="9" t="inlineStr">
        <is>
          <t>2026-09-21</t>
        </is>
      </c>
      <c r="I6" s="9" t="inlineStr">
        <is>
          <t>2026-09-21</t>
        </is>
      </c>
      <c r="J6" s="8" t="inlineStr">
        <is>
          <t>A-AUTH-01</t>
        </is>
      </c>
      <c r="K6" s="7" t="inlineStr">
        <is>
          <t>已完成</t>
        </is>
      </c>
      <c r="L6" s="7" t="inlineStr">
        <is>
          <t>是</t>
        </is>
      </c>
      <c r="M6" s="7" t="inlineStr">
        <is>
          <t>否</t>
        </is>
      </c>
      <c r="N6" s="7" t="inlineStr">
        <is>
          <t>—</t>
        </is>
      </c>
      <c r="O6" s="7" t="inlineStr">
        <is>
          <t>甲法务 陆岑</t>
        </is>
      </c>
      <c r="P6" s="8" t="inlineStr">
        <is>
          <t>授权周砚签署；期限至 2026-10-31</t>
        </is>
      </c>
      <c r="Q6" s="7">
        <f>IF(AND($H6&lt;&gt;"",$I6="",$K6&lt;&gt;"已完成",$K6&lt;&gt;"已豁免",$H6&lt;BaseDate),"逾期","")</f>
        <v/>
      </c>
    </row>
    <row r="7" ht="32" customHeight="1">
      <c r="A7" s="7" t="n">
        <v>4</v>
      </c>
      <c r="B7" s="7" t="inlineStr">
        <is>
          <t>B</t>
        </is>
      </c>
      <c r="C7" s="7" t="inlineStr">
        <is>
          <t>签约</t>
        </is>
      </c>
      <c r="D7" s="8" t="inlineStr">
        <is>
          <t>乙—青禾《增资协议》</t>
        </is>
      </c>
      <c r="E7" s="8" t="inlineStr">
        <is>
          <t>B-SM-2026-01；增资协议</t>
        </is>
      </c>
      <c r="F7" s="8" t="inlineStr">
        <is>
          <t>双方法务</t>
        </is>
      </c>
      <c r="G7" s="8" t="inlineStr">
        <is>
          <t>乙股东会</t>
        </is>
      </c>
      <c r="H7" s="9" t="inlineStr">
        <is>
          <t>2026-09-22</t>
        </is>
      </c>
      <c r="I7" s="9" t="inlineStr">
        <is>
          <t>2026-09-22</t>
        </is>
      </c>
      <c r="J7" s="8" t="inlineStr">
        <is>
          <t>B-CON-01</t>
        </is>
      </c>
      <c r="K7" s="7" t="inlineStr">
        <is>
          <t>已完成</t>
        </is>
      </c>
      <c r="L7" s="7" t="inlineStr">
        <is>
          <t>是</t>
        </is>
      </c>
      <c r="M7" s="7" t="inlineStr">
        <is>
          <t>否</t>
        </is>
      </c>
      <c r="N7" s="7" t="inlineStr">
        <is>
          <t>—</t>
        </is>
      </c>
      <c r="O7" s="7" t="inlineStr">
        <is>
          <t>乙法务 邵棠</t>
        </is>
      </c>
      <c r="P7" s="8" t="inlineStr">
        <is>
          <t>600 万元/25 万注册资本/575 万溢价</t>
        </is>
      </c>
      <c r="Q7" s="7">
        <f>IF(AND($H7&lt;&gt;"",$I7="",$K7&lt;&gt;"已完成",$K7&lt;&gt;"已豁免",$H7&lt;BaseDate),"逾期","")</f>
        <v/>
      </c>
    </row>
    <row r="8" ht="32" customHeight="1">
      <c r="A8" s="7" t="n">
        <v>5</v>
      </c>
      <c r="B8" s="7" t="inlineStr">
        <is>
          <t>B</t>
        </is>
      </c>
      <c r="C8" s="7" t="inlineStr">
        <is>
          <t>签约</t>
        </is>
      </c>
      <c r="D8" s="8" t="inlineStr">
        <is>
          <t>乙—青禾《股东协议》《加入协议》</t>
        </is>
      </c>
      <c r="E8" s="8" t="inlineStr">
        <is>
          <t>B-SM-2026-01；SHA</t>
        </is>
      </c>
      <c r="F8" s="8" t="inlineStr">
        <is>
          <t>双方法务</t>
        </is>
      </c>
      <c r="G8" s="8" t="inlineStr">
        <is>
          <t>乙股东会</t>
        </is>
      </c>
      <c r="H8" s="9" t="inlineStr">
        <is>
          <t>2026-09-22</t>
        </is>
      </c>
      <c r="I8" s="9" t="inlineStr">
        <is>
          <t>2026-09-22</t>
        </is>
      </c>
      <c r="J8" s="8" t="inlineStr">
        <is>
          <t>B-CON-02</t>
        </is>
      </c>
      <c r="K8" s="7" t="inlineStr">
        <is>
          <t>已完成</t>
        </is>
      </c>
      <c r="L8" s="7" t="inlineStr">
        <is>
          <t>是</t>
        </is>
      </c>
      <c r="M8" s="7" t="inlineStr">
        <is>
          <t>否</t>
        </is>
      </c>
      <c r="N8" s="7" t="inlineStr">
        <is>
          <t>—</t>
        </is>
      </c>
      <c r="O8" s="7" t="inlineStr">
        <is>
          <t>乙法务 邵棠</t>
        </is>
      </c>
      <c r="P8" s="8" t="inlineStr">
        <is>
          <t>含青禾同意权、董事席位、回购</t>
        </is>
      </c>
      <c r="Q8" s="7">
        <f>IF(AND($H8&lt;&gt;"",$I8="",$K8&lt;&gt;"已完成",$K8&lt;&gt;"已豁免",$H8&lt;BaseDate),"逾期","")</f>
        <v/>
      </c>
    </row>
    <row r="9" ht="32" customHeight="1">
      <c r="A9" s="7" t="n">
        <v>6</v>
      </c>
      <c r="B9" s="7" t="inlineStr">
        <is>
          <t>B</t>
        </is>
      </c>
      <c r="C9" s="7" t="inlineStr">
        <is>
          <t>签约</t>
        </is>
      </c>
      <c r="D9" s="8" t="inlineStr">
        <is>
          <t>乙章程修订文本固定</t>
        </is>
      </c>
      <c r="E9" s="8" t="inlineStr">
        <is>
          <t>《公司法》第 66 条；B-SM-2026-01</t>
        </is>
      </c>
      <c r="F9" s="8" t="inlineStr">
        <is>
          <t>乙董秘</t>
        </is>
      </c>
      <c r="G9" s="8" t="inlineStr">
        <is>
          <t>乙股东会</t>
        </is>
      </c>
      <c r="H9" s="9" t="inlineStr">
        <is>
          <t>2026-09-22</t>
        </is>
      </c>
      <c r="I9" s="9" t="inlineStr">
        <is>
          <t>2026-09-22</t>
        </is>
      </c>
      <c r="J9" s="8" t="inlineStr">
        <is>
          <t>B-CON-03</t>
        </is>
      </c>
      <c r="K9" s="7" t="inlineStr">
        <is>
          <t>已完成</t>
        </is>
      </c>
      <c r="L9" s="7" t="inlineStr">
        <is>
          <t>是</t>
        </is>
      </c>
      <c r="M9" s="7" t="inlineStr">
        <is>
          <t>否</t>
        </is>
      </c>
      <c r="N9" s="7" t="inlineStr">
        <is>
          <t>—</t>
        </is>
      </c>
      <c r="O9" s="7" t="inlineStr">
        <is>
          <t>乙法务 邵棠</t>
        </is>
      </c>
      <c r="P9" s="8" t="inlineStr">
        <is>
          <t>融资后 5 名董事</t>
        </is>
      </c>
      <c r="Q9" s="7">
        <f>IF(AND($H9&lt;&gt;"",$I9="",$K9&lt;&gt;"已完成",$K9&lt;&gt;"已豁免",$H9&lt;BaseDate),"逾期","")</f>
        <v/>
      </c>
    </row>
    <row r="10" ht="32" customHeight="1">
      <c r="A10" s="7" t="n">
        <v>7</v>
      </c>
      <c r="B10" s="7" t="inlineStr">
        <is>
          <t>B</t>
        </is>
      </c>
      <c r="C10" s="7" t="inlineStr">
        <is>
          <t>签约</t>
        </is>
      </c>
      <c r="D10" s="8" t="inlineStr">
        <is>
          <t>乙专项签署授权</t>
        </is>
      </c>
      <c r="E10" s="8" t="inlineStr">
        <is>
          <t>B-SM-2026-01</t>
        </is>
      </c>
      <c r="F10" s="8" t="inlineStr">
        <is>
          <t>乙董秘</t>
        </is>
      </c>
      <c r="G10" s="8" t="inlineStr">
        <is>
          <t>乙股东会</t>
        </is>
      </c>
      <c r="H10" s="9" t="inlineStr">
        <is>
          <t>2026-09-21</t>
        </is>
      </c>
      <c r="I10" s="9" t="inlineStr">
        <is>
          <t>2026-09-21</t>
        </is>
      </c>
      <c r="J10" s="8" t="inlineStr">
        <is>
          <t>B-AUTH-01</t>
        </is>
      </c>
      <c r="K10" s="7" t="inlineStr">
        <is>
          <t>已完成</t>
        </is>
      </c>
      <c r="L10" s="7" t="inlineStr">
        <is>
          <t>是</t>
        </is>
      </c>
      <c r="M10" s="7" t="inlineStr">
        <is>
          <t>否</t>
        </is>
      </c>
      <c r="N10" s="7" t="inlineStr">
        <is>
          <t>—</t>
        </is>
      </c>
      <c r="O10" s="7" t="inlineStr">
        <is>
          <t>乙法务 邵棠</t>
        </is>
      </c>
      <c r="P10" s="8" t="inlineStr">
        <is>
          <t>授权周砚签署；期限至 2026-10-31</t>
        </is>
      </c>
      <c r="Q10" s="7">
        <f>IF(AND($H10&lt;&gt;"",$I10="",$K10&lt;&gt;"已完成",$K10&lt;&gt;"已豁免",$H10&lt;BaseDate),"逾期","")</f>
        <v/>
      </c>
    </row>
    <row r="11" ht="32" customHeight="1">
      <c r="A11" s="7" t="n">
        <v>8</v>
      </c>
      <c r="B11" s="7" t="inlineStr">
        <is>
          <t>A</t>
        </is>
      </c>
      <c r="C11" s="7" t="inlineStr">
        <is>
          <t>交割先决条件</t>
        </is>
      </c>
      <c r="D11" s="8" t="inlineStr">
        <is>
          <t>甲董事会决议（提交股东会）</t>
        </is>
      </c>
      <c r="E11" s="8" t="inlineStr">
        <is>
          <t>《公司法》第 185 条</t>
        </is>
      </c>
      <c r="F11" s="8" t="inlineStr">
        <is>
          <t>甲董秘</t>
        </is>
      </c>
      <c r="G11" s="8" t="inlineStr">
        <is>
          <t>通知/签到/关联董事回避</t>
        </is>
      </c>
      <c r="H11" s="9" t="inlineStr">
        <is>
          <t>2026-09-01</t>
        </is>
      </c>
      <c r="I11" s="9" t="inlineStr">
        <is>
          <t>2026-09-01</t>
        </is>
      </c>
      <c r="J11" s="8" t="inlineStr">
        <is>
          <t>A-BM-2026-01</t>
        </is>
      </c>
      <c r="K11" s="7" t="inlineStr">
        <is>
          <t>已完成</t>
        </is>
      </c>
      <c r="L11" s="7" t="inlineStr">
        <is>
          <t>是</t>
        </is>
      </c>
      <c r="M11" s="7" t="inlineStr">
        <is>
          <t>否</t>
        </is>
      </c>
      <c r="N11" s="7" t="inlineStr">
        <is>
          <t>—</t>
        </is>
      </c>
      <c r="O11" s="7" t="inlineStr">
        <is>
          <t>甲法务 陆岑</t>
        </is>
      </c>
      <c r="P11" s="8" t="inlineStr">
        <is>
          <t>3 名董事中 2 名无关联，不足 3 人</t>
        </is>
      </c>
      <c r="Q11" s="7">
        <f>IF(AND($H11&lt;&gt;"",$I11="",$K11&lt;&gt;"已完成",$K11&lt;&gt;"已豁免",$H11&lt;BaseDate),"逾期","")</f>
        <v/>
      </c>
    </row>
    <row r="12" ht="32" customHeight="1">
      <c r="A12" s="7" t="n">
        <v>9</v>
      </c>
      <c r="B12" s="7" t="inlineStr">
        <is>
          <t>A</t>
        </is>
      </c>
      <c r="C12" s="7" t="inlineStr">
        <is>
          <t>交割先决条件</t>
        </is>
      </c>
      <c r="D12" s="8" t="inlineStr">
        <is>
          <t>甲股东会决议及岚序书面同意</t>
        </is>
      </c>
      <c r="E12" s="8" t="inlineStr">
        <is>
          <t>甲章程；甲 SHA 第 7.2 条</t>
        </is>
      </c>
      <c r="F12" s="8" t="inlineStr">
        <is>
          <t>甲董秘</t>
        </is>
      </c>
      <c r="G12" s="8" t="inlineStr">
        <is>
          <t>甲董事会提案</t>
        </is>
      </c>
      <c r="H12" s="9" t="inlineStr">
        <is>
          <t>2026-09-21</t>
        </is>
      </c>
      <c r="I12" s="9" t="inlineStr">
        <is>
          <t>2026-09-21</t>
        </is>
      </c>
      <c r="J12" s="8" t="inlineStr">
        <is>
          <t>A-SM-2026-01 / A-CONSENT-01</t>
        </is>
      </c>
      <c r="K12" s="7" t="inlineStr">
        <is>
          <t>已完成</t>
        </is>
      </c>
      <c r="L12" s="7" t="inlineStr">
        <is>
          <t>是</t>
        </is>
      </c>
      <c r="M12" s="7" t="inlineStr">
        <is>
          <t>否</t>
        </is>
      </c>
      <c r="N12" s="7" t="inlineStr">
        <is>
          <t>—</t>
        </is>
      </c>
      <c r="O12" s="7" t="inlineStr">
        <is>
          <t>甲法务 陆岑</t>
        </is>
      </c>
      <c r="P12" s="8" t="inlineStr">
        <is>
          <t>100% 通过；同意函编号 A-CONSENT-01</t>
        </is>
      </c>
      <c r="Q12" s="7">
        <f>IF(AND($H12&lt;&gt;"",$I12="",$K12&lt;&gt;"已完成",$K12&lt;&gt;"已豁免",$H12&lt;BaseDate),"逾期","")</f>
        <v/>
      </c>
    </row>
    <row r="13" ht="32" customHeight="1">
      <c r="A13" s="7" t="n">
        <v>10</v>
      </c>
      <c r="B13" s="7" t="inlineStr">
        <is>
          <t>A</t>
        </is>
      </c>
      <c r="C13" s="7" t="inlineStr">
        <is>
          <t>交割先决条件</t>
        </is>
      </c>
      <c r="D13" s="8" t="inlineStr">
        <is>
          <t>客户同意/数据范围切割</t>
        </is>
      </c>
      <c r="E13" s="8" t="inlineStr">
        <is>
          <t>客户合同；数据合规要求</t>
        </is>
      </c>
      <c r="F13" s="8" t="inlineStr">
        <is>
          <t>甲法务</t>
        </is>
      </c>
      <c r="G13" s="8" t="inlineStr">
        <is>
          <t>客户沟通/数据映射</t>
        </is>
      </c>
      <c r="H13" s="9" t="inlineStr">
        <is>
          <t>2026-09-24</t>
        </is>
      </c>
      <c r="I13" s="9" t="inlineStr">
        <is>
          <t>2026-09-24</t>
        </is>
      </c>
      <c r="J13" s="8" t="inlineStr">
        <is>
          <t>A-CONSENT-02</t>
        </is>
      </c>
      <c r="K13" s="7" t="inlineStr">
        <is>
          <t>已完成</t>
        </is>
      </c>
      <c r="L13" s="7" t="inlineStr">
        <is>
          <t>是</t>
        </is>
      </c>
      <c r="M13" s="7" t="inlineStr">
        <is>
          <t>否</t>
        </is>
      </c>
      <c r="N13" s="7" t="inlineStr">
        <is>
          <t>—</t>
        </is>
      </c>
      <c r="O13" s="7" t="inlineStr">
        <is>
          <t>乙法务 邵棠</t>
        </is>
      </c>
      <c r="P13" s="8" t="inlineStr">
        <is>
          <t>未取得原同意，改为排除该客户数据；不可豁免</t>
        </is>
      </c>
      <c r="Q13" s="7">
        <f>IF(AND($H13&lt;&gt;"",$I13="",$K13&lt;&gt;"已完成",$K13&lt;&gt;"已豁免",$H13&lt;BaseDate),"逾期","")</f>
        <v/>
      </c>
    </row>
    <row r="14" ht="32" customHeight="1">
      <c r="A14" s="7" t="n">
        <v>11</v>
      </c>
      <c r="B14" s="7" t="inlineStr">
        <is>
          <t>A</t>
        </is>
      </c>
      <c r="C14" s="7" t="inlineStr">
        <is>
          <t>交割先决条件</t>
        </is>
      </c>
      <c r="D14" s="8" t="inlineStr">
        <is>
          <t>数据脱敏记录</t>
        </is>
      </c>
      <c r="E14" s="8" t="inlineStr">
        <is>
          <t>许可合同；个人信息保护要求</t>
        </is>
      </c>
      <c r="F14" s="8" t="inlineStr">
        <is>
          <t>甲技术</t>
        </is>
      </c>
      <c r="G14" s="8" t="inlineStr">
        <is>
          <t>数据映射</t>
        </is>
      </c>
      <c r="H14" s="9" t="inlineStr">
        <is>
          <t>2026-09-24</t>
        </is>
      </c>
      <c r="I14" s="9" t="inlineStr">
        <is>
          <t>2026-09-24</t>
        </is>
      </c>
      <c r="J14" s="8" t="inlineStr">
        <is>
          <t>A-MASK-01</t>
        </is>
      </c>
      <c r="K14" s="7" t="inlineStr">
        <is>
          <t>已完成</t>
        </is>
      </c>
      <c r="L14" s="7" t="inlineStr">
        <is>
          <t>是</t>
        </is>
      </c>
      <c r="M14" s="7" t="inlineStr">
        <is>
          <t>否</t>
        </is>
      </c>
      <c r="N14" s="7" t="inlineStr">
        <is>
          <t>—</t>
        </is>
      </c>
      <c r="O14" s="7" t="inlineStr">
        <is>
          <t>甲法务 陆岑</t>
        </is>
      </c>
      <c r="P14" s="8" t="inlineStr">
        <is>
          <t>脱敏规则、抽样记录、审批</t>
        </is>
      </c>
      <c r="Q14" s="7">
        <f>IF(AND($H14&lt;&gt;"",$I14="",$K14&lt;&gt;"已完成",$K14&lt;&gt;"已豁免",$H14&lt;BaseDate),"逾期","")</f>
        <v/>
      </c>
    </row>
    <row r="15" ht="32" customHeight="1">
      <c r="A15" s="7" t="n">
        <v>12</v>
      </c>
      <c r="B15" s="7" t="inlineStr">
        <is>
          <t>A</t>
        </is>
      </c>
      <c r="C15" s="7" t="inlineStr">
        <is>
          <t>交割先决条件</t>
        </is>
      </c>
      <c r="D15" s="8" t="inlineStr">
        <is>
          <t>甲章程/SHA 核查表复核</t>
        </is>
      </c>
      <c r="E15" s="8" t="inlineStr">
        <is>
          <t>M05；核查表 v0.2</t>
        </is>
      </c>
      <c r="F15" s="8" t="inlineStr">
        <is>
          <t>甲法务</t>
        </is>
      </c>
      <c r="G15" s="8" t="inlineStr">
        <is>
          <t>版本清单</t>
        </is>
      </c>
      <c r="H15" s="9" t="inlineStr">
        <is>
          <t>2026-09-24</t>
        </is>
      </c>
      <c r="I15" s="9" t="inlineStr">
        <is>
          <t>2026-09-24</t>
        </is>
      </c>
      <c r="J15" s="8" t="inlineStr">
        <is>
          <t>A-CHK-01</t>
        </is>
      </c>
      <c r="K15" s="7" t="inlineStr">
        <is>
          <t>已完成</t>
        </is>
      </c>
      <c r="L15" s="7" t="inlineStr">
        <is>
          <t>否</t>
        </is>
      </c>
      <c r="M15" s="7" t="inlineStr">
        <is>
          <t>否</t>
        </is>
      </c>
      <c r="N15" s="7" t="inlineStr">
        <is>
          <t>—</t>
        </is>
      </c>
      <c r="O15" s="7" t="inlineStr">
        <is>
          <t>甲董秘 许禾</t>
        </is>
      </c>
      <c r="P15" s="8" t="inlineStr">
        <is>
          <t>不阻断交割，但须归档</t>
        </is>
      </c>
      <c r="Q15" s="7">
        <f>IF(AND($H15&lt;&gt;"",$I15="",$K15&lt;&gt;"已完成",$K15&lt;&gt;"已豁免",$H15&lt;BaseDate),"逾期","")</f>
        <v/>
      </c>
    </row>
    <row r="16" ht="32" customHeight="1">
      <c r="A16" s="7" t="n">
        <v>13</v>
      </c>
      <c r="B16" s="7" t="inlineStr">
        <is>
          <t>B</t>
        </is>
      </c>
      <c r="C16" s="7" t="inlineStr">
        <is>
          <t>交割先决条件</t>
        </is>
      </c>
      <c r="D16" s="8" t="inlineStr">
        <is>
          <t>乙股东会决议（2/3）</t>
        </is>
      </c>
      <c r="E16" s="8" t="inlineStr">
        <is>
          <t>《公司法》第 66 条</t>
        </is>
      </c>
      <c r="F16" s="8" t="inlineStr">
        <is>
          <t>乙董秘</t>
        </is>
      </c>
      <c r="G16" s="8" t="inlineStr">
        <is>
          <t>通知/议案</t>
        </is>
      </c>
      <c r="H16" s="9" t="inlineStr">
        <is>
          <t>2026-09-21</t>
        </is>
      </c>
      <c r="I16" s="9" t="inlineStr">
        <is>
          <t>2026-09-21</t>
        </is>
      </c>
      <c r="J16" s="8" t="inlineStr">
        <is>
          <t>B-SM-2026-01</t>
        </is>
      </c>
      <c r="K16" s="7" t="inlineStr">
        <is>
          <t>已完成</t>
        </is>
      </c>
      <c r="L16" s="7" t="inlineStr">
        <is>
          <t>是</t>
        </is>
      </c>
      <c r="M16" s="7" t="inlineStr">
        <is>
          <t>否</t>
        </is>
      </c>
      <c r="N16" s="7" t="inlineStr">
        <is>
          <t>—</t>
        </is>
      </c>
      <c r="O16" s="7" t="inlineStr">
        <is>
          <t>乙法务 邵棠</t>
        </is>
      </c>
      <c r="P16" s="8" t="inlineStr">
        <is>
          <t>100% 通过；青禾当时不是股东，不参加</t>
        </is>
      </c>
      <c r="Q16" s="7">
        <f>IF(AND($H16&lt;&gt;"",$I16="",$K16&lt;&gt;"已完成",$K16&lt;&gt;"已豁免",$H16&lt;BaseDate),"逾期","")</f>
        <v/>
      </c>
    </row>
    <row r="17" ht="32" customHeight="1">
      <c r="A17" s="7" t="n">
        <v>14</v>
      </c>
      <c r="B17" s="7" t="inlineStr">
        <is>
          <t>B</t>
        </is>
      </c>
      <c r="C17" s="7" t="inlineStr">
        <is>
          <t>交割先决条件</t>
        </is>
      </c>
      <c r="D17" s="8" t="inlineStr">
        <is>
          <t>原股东优先认缴放弃函</t>
        </is>
      </c>
      <c r="E17" s="8" t="inlineStr">
        <is>
          <t>《公司法》第 227 条</t>
        </is>
      </c>
      <c r="F17" s="8" t="inlineStr">
        <is>
          <t>乙董秘</t>
        </is>
      </c>
      <c r="G17" s="8" t="inlineStr">
        <is>
          <t>周砚/林澈/砾原</t>
        </is>
      </c>
      <c r="H17" s="9" t="inlineStr">
        <is>
          <t>2026-09-21</t>
        </is>
      </c>
      <c r="I17" s="9" t="inlineStr">
        <is>
          <t>2026-09-21</t>
        </is>
      </c>
      <c r="J17" s="8" t="inlineStr">
        <is>
          <t>B-WAIVER-01</t>
        </is>
      </c>
      <c r="K17" s="7" t="inlineStr">
        <is>
          <t>已完成</t>
        </is>
      </c>
      <c r="L17" s="7" t="inlineStr">
        <is>
          <t>是</t>
        </is>
      </c>
      <c r="M17" s="7" t="inlineStr">
        <is>
          <t>否</t>
        </is>
      </c>
      <c r="N17" s="7" t="inlineStr">
        <is>
          <t>—</t>
        </is>
      </c>
      <c r="O17" s="7" t="inlineStr">
        <is>
          <t>乙法务 邵棠</t>
        </is>
      </c>
      <c r="P17" s="8" t="inlineStr">
        <is>
          <t>三份原件；放弃 55:25:20 比例</t>
        </is>
      </c>
      <c r="Q17" s="7">
        <f>IF(AND($H17&lt;&gt;"",$I17="",$K17&lt;&gt;"已完成",$K17&lt;&gt;"已豁免",$H17&lt;BaseDate),"逾期","")</f>
        <v/>
      </c>
    </row>
    <row r="18" ht="32" customHeight="1">
      <c r="A18" s="7" t="n">
        <v>15</v>
      </c>
      <c r="B18" s="7" t="inlineStr">
        <is>
          <t>B</t>
        </is>
      </c>
      <c r="C18" s="7" t="inlineStr">
        <is>
          <t>交割先决条件</t>
        </is>
      </c>
      <c r="D18" s="8" t="inlineStr">
        <is>
          <t>增资款账户开立</t>
        </is>
      </c>
      <c r="E18" s="8" t="inlineStr">
        <is>
          <t>增资协议</t>
        </is>
      </c>
      <c r="F18" s="8" t="inlineStr">
        <is>
          <t>乙财务</t>
        </is>
      </c>
      <c r="G18" s="8" t="inlineStr">
        <is>
          <t>银行</t>
        </is>
      </c>
      <c r="H18" s="9" t="inlineStr">
        <is>
          <t>2026-09-24</t>
        </is>
      </c>
      <c r="I18" s="9" t="inlineStr">
        <is>
          <t>2026-09-24</t>
        </is>
      </c>
      <c r="J18" s="8" t="inlineStr">
        <is>
          <t>B-ACC-01</t>
        </is>
      </c>
      <c r="K18" s="7" t="inlineStr">
        <is>
          <t>已完成</t>
        </is>
      </c>
      <c r="L18" s="7" t="inlineStr">
        <is>
          <t>是</t>
        </is>
      </c>
      <c r="M18" s="7" t="inlineStr">
        <is>
          <t>否</t>
        </is>
      </c>
      <c r="N18" s="7" t="inlineStr">
        <is>
          <t>—</t>
        </is>
      </c>
      <c r="O18" s="7" t="inlineStr">
        <is>
          <t>乙财务 闻启</t>
        </is>
      </c>
      <c r="P18" s="8" t="inlineStr">
        <is>
          <t>乙基本户；收款主体为乙</t>
        </is>
      </c>
      <c r="Q18" s="7">
        <f>IF(AND($H18&lt;&gt;"",$I18="",$K18&lt;&gt;"已完成",$K18&lt;&gt;"已豁免",$H18&lt;BaseDate),"逾期","")</f>
        <v/>
      </c>
    </row>
    <row r="19" ht="32" customHeight="1">
      <c r="A19" s="7" t="n">
        <v>16</v>
      </c>
      <c r="B19" s="7" t="inlineStr">
        <is>
          <t>B</t>
        </is>
      </c>
      <c r="C19" s="7" t="inlineStr">
        <is>
          <t>交割先决条件</t>
        </is>
      </c>
      <c r="D19" s="8" t="inlineStr">
        <is>
          <t>新投资人尽调满意/无重大不利变化</t>
        </is>
      </c>
      <c r="E19" s="8" t="inlineStr">
        <is>
          <t>增资协议</t>
        </is>
      </c>
      <c r="F19" s="8" t="inlineStr">
        <is>
          <t>青禾</t>
        </is>
      </c>
      <c r="G19" s="8" t="inlineStr">
        <is>
          <t>尽调</t>
        </is>
      </c>
      <c r="H19" s="9" t="inlineStr">
        <is>
          <t>2026-09-24</t>
        </is>
      </c>
      <c r="I19" s="9" t="inlineStr">
        <is>
          <t>2026-09-24</t>
        </is>
      </c>
      <c r="J19" s="8" t="inlineStr">
        <is>
          <t>B-DD-01</t>
        </is>
      </c>
      <c r="K19" s="7" t="inlineStr">
        <is>
          <t>已完成</t>
        </is>
      </c>
      <c r="L19" s="7" t="inlineStr">
        <is>
          <t>否</t>
        </is>
      </c>
      <c r="M19" s="7" t="inlineStr">
        <is>
          <t>是</t>
        </is>
      </c>
      <c r="N19" s="7" t="inlineStr">
        <is>
          <t>青禾</t>
        </is>
      </c>
      <c r="O19" s="7" t="inlineStr">
        <is>
          <t>乙法务 邵棠</t>
        </is>
      </c>
      <c r="P19" s="8" t="inlineStr">
        <is>
          <t>商业条件；本次满足，未使用豁免</t>
        </is>
      </c>
      <c r="Q19" s="7">
        <f>IF(AND($H19&lt;&gt;"",$I19="",$K19&lt;&gt;"已完成",$K19&lt;&gt;"已豁免",$H19&lt;BaseDate),"逾期","")</f>
        <v/>
      </c>
    </row>
    <row r="20" ht="32" customHeight="1">
      <c r="A20" s="7" t="n">
        <v>17</v>
      </c>
      <c r="B20" s="7" t="inlineStr">
        <is>
          <t>B</t>
        </is>
      </c>
      <c r="C20" s="7" t="inlineStr">
        <is>
          <t>交割先决条件</t>
        </is>
      </c>
      <c r="D20" s="8" t="inlineStr">
        <is>
          <t>D&amp;O 保险起保</t>
        </is>
      </c>
      <c r="E20" s="8" t="inlineStr">
        <is>
          <t>增资协议/治理安排</t>
        </is>
      </c>
      <c r="F20" s="8" t="inlineStr">
        <is>
          <t>乙财务</t>
        </is>
      </c>
      <c r="G20" s="8" t="inlineStr">
        <is>
          <t>保险公司</t>
        </is>
      </c>
      <c r="H20" s="9" t="inlineStr">
        <is>
          <t>2026-09-24</t>
        </is>
      </c>
      <c r="I20" s="9" t="inlineStr">
        <is>
          <t>2026-10-01</t>
        </is>
      </c>
      <c r="J20" s="8" t="inlineStr">
        <is>
          <t>B-INS-01</t>
        </is>
      </c>
      <c r="K20" s="7" t="inlineStr">
        <is>
          <t>已豁免</t>
        </is>
      </c>
      <c r="L20" s="7" t="inlineStr">
        <is>
          <t>否</t>
        </is>
      </c>
      <c r="M20" s="7" t="inlineStr">
        <is>
          <t>是</t>
        </is>
      </c>
      <c r="N20" s="7" t="inlineStr">
        <is>
          <t>青禾</t>
        </is>
      </c>
      <c r="O20" s="7" t="inlineStr">
        <is>
          <t>乙法务 邵棠</t>
        </is>
      </c>
      <c r="P20" s="8" t="inlineStr">
        <is>
          <t>仅商业条件；青禾书面豁免，不得替代法定程序</t>
        </is>
      </c>
      <c r="Q20" s="7">
        <f>IF(AND($H20&lt;&gt;"",$I20="",$K20&lt;&gt;"已完成",$K20&lt;&gt;"已豁免",$H20&lt;BaseDate),"逾期","")</f>
        <v/>
      </c>
    </row>
    <row r="21" ht="32" customHeight="1">
      <c r="A21" s="7" t="n">
        <v>18</v>
      </c>
      <c r="B21" s="7" t="inlineStr">
        <is>
          <t>B</t>
        </is>
      </c>
      <c r="C21" s="7" t="inlineStr">
        <is>
          <t>交割先决条件</t>
        </is>
      </c>
      <c r="D21" s="8" t="inlineStr">
        <is>
          <t>沈岚董事任职文件/声明</t>
        </is>
      </c>
      <c r="E21" s="8" t="inlineStr">
        <is>
          <t>《公司法》第 59 条；章程</t>
        </is>
      </c>
      <c r="F21" s="8" t="inlineStr">
        <is>
          <t>乙董秘</t>
        </is>
      </c>
      <c r="G21" s="8" t="inlineStr">
        <is>
          <t>股东会选任</t>
        </is>
      </c>
      <c r="H21" s="9" t="inlineStr">
        <is>
          <t>2026-09-24</t>
        </is>
      </c>
      <c r="I21" s="9" t="inlineStr">
        <is>
          <t>2026-09-24</t>
        </is>
      </c>
      <c r="J21" s="8" t="inlineStr">
        <is>
          <t>B-DIR-01</t>
        </is>
      </c>
      <c r="K21" s="7" t="inlineStr">
        <is>
          <t>已完成</t>
        </is>
      </c>
      <c r="L21" s="7" t="inlineStr">
        <is>
          <t>是</t>
        </is>
      </c>
      <c r="M21" s="7" t="inlineStr">
        <is>
          <t>否</t>
        </is>
      </c>
      <c r="N21" s="7" t="inlineStr">
        <is>
          <t>—</t>
        </is>
      </c>
      <c r="O21" s="7" t="inlineStr">
        <is>
          <t>乙法务 邵棠</t>
        </is>
      </c>
      <c r="P21" s="8" t="inlineStr">
        <is>
          <t>2026-09-25 生效；此前只能观察员</t>
        </is>
      </c>
      <c r="Q21" s="7">
        <f>IF(AND($H21&lt;&gt;"",$I21="",$K21&lt;&gt;"已完成",$K21&lt;&gt;"已豁免",$H21&lt;BaseDate),"逾期","")</f>
        <v/>
      </c>
    </row>
    <row r="22" ht="32" customHeight="1">
      <c r="A22" s="7" t="n">
        <v>19</v>
      </c>
      <c r="B22" s="7" t="inlineStr">
        <is>
          <t>B</t>
        </is>
      </c>
      <c r="C22" s="7" t="inlineStr">
        <is>
          <t>交割先决条件</t>
        </is>
      </c>
      <c r="D22" s="8" t="inlineStr">
        <is>
          <t>乙章程/SHA 核查表复核</t>
        </is>
      </c>
      <c r="E22" s="8" t="inlineStr">
        <is>
          <t>M05；核查表 v0.2</t>
        </is>
      </c>
      <c r="F22" s="8" t="inlineStr">
        <is>
          <t>乙法务</t>
        </is>
      </c>
      <c r="G22" s="8" t="inlineStr">
        <is>
          <t>版本清单</t>
        </is>
      </c>
      <c r="H22" s="9" t="inlineStr">
        <is>
          <t>2026-09-24</t>
        </is>
      </c>
      <c r="I22" s="9" t="inlineStr">
        <is>
          <t>2026-09-24</t>
        </is>
      </c>
      <c r="J22" s="8" t="inlineStr">
        <is>
          <t>B-CHK-01</t>
        </is>
      </c>
      <c r="K22" s="7" t="inlineStr">
        <is>
          <t>已完成</t>
        </is>
      </c>
      <c r="L22" s="7" t="inlineStr">
        <is>
          <t>否</t>
        </is>
      </c>
      <c r="M22" s="7" t="inlineStr">
        <is>
          <t>否</t>
        </is>
      </c>
      <c r="N22" s="7" t="inlineStr">
        <is>
          <t>—</t>
        </is>
      </c>
      <c r="O22" s="7" t="inlineStr">
        <is>
          <t>乙董秘 罗青</t>
        </is>
      </c>
      <c r="P22" s="8" t="inlineStr">
        <is>
          <t>不阻断交割，但须归档</t>
        </is>
      </c>
      <c r="Q22" s="7">
        <f>IF(AND($H22&lt;&gt;"",$I22="",$K22&lt;&gt;"已完成",$K22&lt;&gt;"已豁免",$H22&lt;BaseDate),"逾期","")</f>
        <v/>
      </c>
    </row>
    <row r="23" ht="32" customHeight="1">
      <c r="A23" s="7" t="n">
        <v>20</v>
      </c>
      <c r="B23" s="7" t="inlineStr">
        <is>
          <t>B</t>
        </is>
      </c>
      <c r="C23" s="7" t="inlineStr">
        <is>
          <t>付款交割</t>
        </is>
      </c>
      <c r="D23" s="8" t="inlineStr">
        <is>
          <t>青禾向乙支付 600 万元</t>
        </is>
      </c>
      <c r="E23" s="8" t="inlineStr">
        <is>
          <t>增资协议</t>
        </is>
      </c>
      <c r="F23" s="8" t="inlineStr">
        <is>
          <t>青禾/乙财务</t>
        </is>
      </c>
      <c r="G23" s="8" t="inlineStr">
        <is>
          <t>全部先决条件</t>
        </is>
      </c>
      <c r="H23" s="9" t="inlineStr">
        <is>
          <t>2026-09-25</t>
        </is>
      </c>
      <c r="I23" s="9" t="inlineStr">
        <is>
          <t>2026-09-25</t>
        </is>
      </c>
      <c r="J23" s="8" t="inlineStr">
        <is>
          <t>PAY-B-001</t>
        </is>
      </c>
      <c r="K23" s="7" t="inlineStr">
        <is>
          <t>已完成</t>
        </is>
      </c>
      <c r="L23" s="7" t="inlineStr">
        <is>
          <t>是</t>
        </is>
      </c>
      <c r="M23" s="7" t="inlineStr">
        <is>
          <t>否</t>
        </is>
      </c>
      <c r="N23" s="7" t="inlineStr">
        <is>
          <t>—</t>
        </is>
      </c>
      <c r="O23" s="7" t="inlineStr">
        <is>
          <t>乙财务 闻启</t>
        </is>
      </c>
      <c r="P23" s="8" t="inlineStr">
        <is>
          <t>收款账户为乙基本户；付款方为青禾</t>
        </is>
      </c>
      <c r="Q23" s="7">
        <f>IF(AND($H23&lt;&gt;"",$I23="",$K23&lt;&gt;"已完成",$K23&lt;&gt;"已豁免",$H23&lt;BaseDate),"逾期","")</f>
        <v/>
      </c>
    </row>
    <row r="24" ht="32" customHeight="1">
      <c r="A24" s="7" t="n">
        <v>21</v>
      </c>
      <c r="B24" s="7" t="inlineStr">
        <is>
          <t>B</t>
        </is>
      </c>
      <c r="C24" s="7" t="inlineStr">
        <is>
          <t>付款交割</t>
        </is>
      </c>
      <c r="D24" s="8" t="inlineStr">
        <is>
          <t>乙确认实收资本 25 万/资本公积 575 万</t>
        </is>
      </c>
      <c r="E24" s="8" t="inlineStr">
        <is>
          <t>《公司法》第 47、228 条</t>
        </is>
      </c>
      <c r="F24" s="8" t="inlineStr">
        <is>
          <t>乙财务</t>
        </is>
      </c>
      <c r="G24" s="8" t="inlineStr">
        <is>
          <t>付款回单</t>
        </is>
      </c>
      <c r="H24" s="9" t="inlineStr">
        <is>
          <t>2026-09-25</t>
        </is>
      </c>
      <c r="I24" s="9" t="inlineStr">
        <is>
          <t>2026-09-25</t>
        </is>
      </c>
      <c r="J24" s="8" t="inlineStr">
        <is>
          <t>PAY-B-002</t>
        </is>
      </c>
      <c r="K24" s="7" t="inlineStr">
        <is>
          <t>已完成</t>
        </is>
      </c>
      <c r="L24" s="7" t="inlineStr">
        <is>
          <t>是</t>
        </is>
      </c>
      <c r="M24" s="7" t="inlineStr">
        <is>
          <t>否</t>
        </is>
      </c>
      <c r="N24" s="7" t="inlineStr">
        <is>
          <t>—</t>
        </is>
      </c>
      <c r="O24" s="7" t="inlineStr">
        <is>
          <t>乙法务 邵棠</t>
        </is>
      </c>
      <c r="P24" s="8" t="inlineStr">
        <is>
          <t>600=25+575；不得把 600 全记为注册资本</t>
        </is>
      </c>
      <c r="Q24" s="7">
        <f>IF(AND($H24&lt;&gt;"",$I24="",$K24&lt;&gt;"已完成",$K24&lt;&gt;"已豁免",$H24&lt;BaseDate),"逾期","")</f>
        <v/>
      </c>
    </row>
    <row r="25" ht="32" customHeight="1">
      <c r="A25" s="7" t="n">
        <v>22</v>
      </c>
      <c r="B25" s="7" t="inlineStr">
        <is>
          <t>B</t>
        </is>
      </c>
      <c r="C25" s="7" t="inlineStr">
        <is>
          <t>付款交割</t>
        </is>
      </c>
      <c r="D25" s="8" t="inlineStr">
        <is>
          <t>乙签发出资证明/更新股东名册</t>
        </is>
      </c>
      <c r="E25" s="8" t="inlineStr">
        <is>
          <t>《公司法》第 86、87 条</t>
        </is>
      </c>
      <c r="F25" s="8" t="inlineStr">
        <is>
          <t>乙董秘</t>
        </is>
      </c>
      <c r="G25" s="8" t="inlineStr">
        <is>
          <t>付款/股东会</t>
        </is>
      </c>
      <c r="H25" s="9" t="inlineStr">
        <is>
          <t>2026-09-25</t>
        </is>
      </c>
      <c r="I25" s="9" t="inlineStr">
        <is>
          <t>2026-09-25</t>
        </is>
      </c>
      <c r="J25" s="8" t="inlineStr">
        <is>
          <t>B-REG-01</t>
        </is>
      </c>
      <c r="K25" s="7" t="inlineStr">
        <is>
          <t>已完成</t>
        </is>
      </c>
      <c r="L25" s="7" t="inlineStr">
        <is>
          <t>是</t>
        </is>
      </c>
      <c r="M25" s="7" t="inlineStr">
        <is>
          <t>否</t>
        </is>
      </c>
      <c r="N25" s="7" t="inlineStr">
        <is>
          <t>—</t>
        </is>
      </c>
      <c r="O25" s="7" t="inlineStr">
        <is>
          <t>乙法务 邵棠</t>
        </is>
      </c>
      <c r="P25" s="8" t="inlineStr">
        <is>
          <t>青禾 20%；记载于股东名册</t>
        </is>
      </c>
      <c r="Q25" s="7">
        <f>IF(AND($H25&lt;&gt;"",$I25="",$K25&lt;&gt;"已完成",$K25&lt;&gt;"已豁免",$H25&lt;BaseDate),"逾期","")</f>
        <v/>
      </c>
    </row>
    <row r="26" ht="32" customHeight="1">
      <c r="A26" s="7" t="n">
        <v>23</v>
      </c>
      <c r="B26" s="7" t="inlineStr">
        <is>
          <t>B</t>
        </is>
      </c>
      <c r="C26" s="7" t="inlineStr">
        <is>
          <t>付款交割</t>
        </is>
      </c>
      <c r="D26" s="8" t="inlineStr">
        <is>
          <t>沈岚董事任职生效/首次董事会</t>
        </is>
      </c>
      <c r="E26" s="8" t="inlineStr">
        <is>
          <t>章程；B-SM-2026-01</t>
        </is>
      </c>
      <c r="F26" s="8" t="inlineStr">
        <is>
          <t>乙董秘</t>
        </is>
      </c>
      <c r="G26" s="8" t="inlineStr">
        <is>
          <t>交割完成</t>
        </is>
      </c>
      <c r="H26" s="9" t="inlineStr">
        <is>
          <t>2026-09-25</t>
        </is>
      </c>
      <c r="I26" s="9" t="inlineStr">
        <is>
          <t>2026-09-25</t>
        </is>
      </c>
      <c r="J26" s="8" t="inlineStr">
        <is>
          <t>B-BM-2026-02</t>
        </is>
      </c>
      <c r="K26" s="7" t="inlineStr">
        <is>
          <t>已完成</t>
        </is>
      </c>
      <c r="L26" s="7" t="inlineStr">
        <is>
          <t>是</t>
        </is>
      </c>
      <c r="M26" s="7" t="inlineStr">
        <is>
          <t>否</t>
        </is>
      </c>
      <c r="N26" s="7" t="inlineStr">
        <is>
          <t>—</t>
        </is>
      </c>
      <c r="O26" s="7" t="inlineStr">
        <is>
          <t>乙法务 邵棠</t>
        </is>
      </c>
      <c r="P26" s="8" t="inlineStr">
        <is>
          <t>5 名董事；沈岚可投票</t>
        </is>
      </c>
      <c r="Q26" s="7">
        <f>IF(AND($H26&lt;&gt;"",$I26="",$K26&lt;&gt;"已完成",$K26&lt;&gt;"已豁免",$H26&lt;BaseDate),"逾期","")</f>
        <v/>
      </c>
    </row>
    <row r="27" ht="32" customHeight="1">
      <c r="A27" s="7" t="n">
        <v>24</v>
      </c>
      <c r="B27" s="7" t="inlineStr">
        <is>
          <t>B</t>
        </is>
      </c>
      <c r="C27" s="7" t="inlineStr">
        <is>
          <t>付款交割</t>
        </is>
      </c>
      <c r="D27" s="8" t="inlineStr">
        <is>
          <t>交割条件核验表签署</t>
        </is>
      </c>
      <c r="E27" s="8" t="inlineStr">
        <is>
          <t>本清单</t>
        </is>
      </c>
      <c r="F27" s="8" t="inlineStr">
        <is>
          <t>双方法务</t>
        </is>
      </c>
      <c r="G27" s="8" t="inlineStr">
        <is>
          <t>全部先决条件</t>
        </is>
      </c>
      <c r="H27" s="9" t="inlineStr">
        <is>
          <t>2026-09-25</t>
        </is>
      </c>
      <c r="I27" s="9" t="inlineStr">
        <is>
          <t>2026-09-25</t>
        </is>
      </c>
      <c r="J27" s="8" t="inlineStr">
        <is>
          <t>B-CLOSE-01</t>
        </is>
      </c>
      <c r="K27" s="7" t="inlineStr">
        <is>
          <t>已完成</t>
        </is>
      </c>
      <c r="L27" s="7" t="inlineStr">
        <is>
          <t>是</t>
        </is>
      </c>
      <c r="M27" s="7" t="inlineStr">
        <is>
          <t>否</t>
        </is>
      </c>
      <c r="N27" s="7" t="inlineStr">
        <is>
          <t>—</t>
        </is>
      </c>
      <c r="O27" s="7" t="inlineStr">
        <is>
          <t>青禾 沈岚</t>
        </is>
      </c>
      <c r="P27" s="8" t="inlineStr">
        <is>
          <t>含阻断/豁免结论</t>
        </is>
      </c>
      <c r="Q27" s="7">
        <f>IF(AND($H27&lt;&gt;"",$I27="",$K27&lt;&gt;"已完成",$K27&lt;&gt;"已豁免",$H27&lt;BaseDate),"逾期","")</f>
        <v/>
      </c>
    </row>
    <row r="28" ht="32" customHeight="1">
      <c r="A28" s="7" t="n">
        <v>25</v>
      </c>
      <c r="B28" s="7" t="inlineStr">
        <is>
          <t>A</t>
        </is>
      </c>
      <c r="C28" s="7" t="inlineStr">
        <is>
          <t>交割后</t>
        </is>
      </c>
      <c r="D28" s="8" t="inlineStr">
        <is>
          <t>乙向甲支付首年许可费 60 万元</t>
        </is>
      </c>
      <c r="E28" s="8" t="inlineStr">
        <is>
          <t>许可合同</t>
        </is>
      </c>
      <c r="F28" s="8" t="inlineStr">
        <is>
          <t>乙财务</t>
        </is>
      </c>
      <c r="G28" s="8" t="inlineStr">
        <is>
          <t>许可生效</t>
        </is>
      </c>
      <c r="H28" s="9" t="inlineStr">
        <is>
          <t>2026-10-22</t>
        </is>
      </c>
      <c r="I28" s="9" t="inlineStr"/>
      <c r="J28" s="8" t="inlineStr">
        <is>
          <t>PAY-A-001</t>
        </is>
      </c>
      <c r="K28" s="7" t="inlineStr">
        <is>
          <t>未开始</t>
        </is>
      </c>
      <c r="L28" s="7" t="inlineStr">
        <is>
          <t>否</t>
        </is>
      </c>
      <c r="M28" s="7" t="inlineStr">
        <is>
          <t>否</t>
        </is>
      </c>
      <c r="N28" s="7" t="inlineStr">
        <is>
          <t>—</t>
        </is>
      </c>
      <c r="O28" s="7" t="inlineStr">
        <is>
          <t>甲法务 陆岑</t>
        </is>
      </c>
      <c r="P28" s="8" t="inlineStr">
        <is>
          <t>交割后 30 日内；不是交割先决条件</t>
        </is>
      </c>
      <c r="Q28" s="7">
        <f>IF(AND($H28&lt;&gt;"",$I28="",$K28&lt;&gt;"已完成",$K28&lt;&gt;"已豁免",$H28&lt;BaseDate),"逾期","")</f>
        <v/>
      </c>
    </row>
    <row r="29" ht="32" customHeight="1">
      <c r="A29" s="7" t="n">
        <v>26</v>
      </c>
      <c r="B29" s="7" t="inlineStr">
        <is>
          <t>B</t>
        </is>
      </c>
      <c r="C29" s="7" t="inlineStr">
        <is>
          <t>登记</t>
        </is>
      </c>
      <c r="D29" s="8" t="inlineStr">
        <is>
          <t>工商变更（注册资本/股东/董事/章程）</t>
        </is>
      </c>
      <c r="E29" s="8" t="inlineStr">
        <is>
          <t>《公司法》第 34、40 条</t>
        </is>
      </c>
      <c r="F29" s="8" t="inlineStr">
        <is>
          <t>乙董秘</t>
        </is>
      </c>
      <c r="G29" s="8" t="inlineStr">
        <is>
          <t>交割文件</t>
        </is>
      </c>
      <c r="H29" s="9" t="inlineStr">
        <is>
          <t>2026-10-16</t>
        </is>
      </c>
      <c r="I29" s="9" t="inlineStr"/>
      <c r="J29" s="8" t="inlineStr">
        <is>
          <t>B-REG-02</t>
        </is>
      </c>
      <c r="K29" s="7" t="inlineStr">
        <is>
          <t>未开始</t>
        </is>
      </c>
      <c r="L29" s="7" t="inlineStr">
        <is>
          <t>否</t>
        </is>
      </c>
      <c r="M29" s="7" t="inlineStr">
        <is>
          <t>否</t>
        </is>
      </c>
      <c r="N29" s="7" t="inlineStr">
        <is>
          <t>—</t>
        </is>
      </c>
      <c r="O29" s="7" t="inlineStr">
        <is>
          <t>乙法务 邵棠</t>
        </is>
      </c>
      <c r="P29" s="8" t="inlineStr">
        <is>
          <t>计划日期为内部期限；以当地登记要求为准</t>
        </is>
      </c>
      <c r="Q29" s="7">
        <f>IF(AND($H29&lt;&gt;"",$I29="",$K29&lt;&gt;"已完成",$K29&lt;&gt;"已豁免",$H29&lt;BaseDate),"逾期","")</f>
        <v/>
      </c>
    </row>
    <row r="30" ht="32" customHeight="1">
      <c r="A30" s="7" t="n">
        <v>27</v>
      </c>
      <c r="B30" s="7" t="inlineStr">
        <is>
          <t>B</t>
        </is>
      </c>
      <c r="C30" s="7" t="inlineStr">
        <is>
          <t>登记</t>
        </is>
      </c>
      <c r="D30" s="8" t="inlineStr">
        <is>
          <t>出资信息公示（20 个工作日）</t>
        </is>
      </c>
      <c r="E30" s="8" t="inlineStr">
        <is>
          <t>《公司法》第 40 条；登记办法第 11 条</t>
        </is>
      </c>
      <c r="F30" s="8" t="inlineStr">
        <is>
          <t>乙董秘</t>
        </is>
      </c>
      <c r="G30" s="8" t="inlineStr">
        <is>
          <t>工商变更</t>
        </is>
      </c>
      <c r="H30" s="9" t="inlineStr">
        <is>
          <t>2026-10-23</t>
        </is>
      </c>
      <c r="I30" s="9" t="inlineStr"/>
      <c r="J30" s="8" t="inlineStr">
        <is>
          <t>B-REG-03</t>
        </is>
      </c>
      <c r="K30" s="7" t="inlineStr">
        <is>
          <t>未开始</t>
        </is>
      </c>
      <c r="L30" s="7" t="inlineStr">
        <is>
          <t>否</t>
        </is>
      </c>
      <c r="M30" s="7" t="inlineStr">
        <is>
          <t>否</t>
        </is>
      </c>
      <c r="N30" s="7" t="inlineStr">
        <is>
          <t>—</t>
        </is>
      </c>
      <c r="O30" s="7" t="inlineStr">
        <is>
          <t>乙法务 邵棠</t>
        </is>
      </c>
      <c r="P30" s="8" t="inlineStr">
        <is>
          <t>自信息产生之日起 20 个工作日内</t>
        </is>
      </c>
      <c r="Q30" s="7">
        <f>IF(AND($H30&lt;&gt;"",$I30="",$K30&lt;&gt;"已完成",$K30&lt;&gt;"已豁免",$H30&lt;BaseDate),"逾期","")</f>
        <v/>
      </c>
    </row>
    <row r="31" ht="32" customHeight="1">
      <c r="A31" s="7" t="n">
        <v>28</v>
      </c>
      <c r="B31" s="7" t="inlineStr">
        <is>
          <t>B</t>
        </is>
      </c>
      <c r="C31" s="7" t="inlineStr">
        <is>
          <t>登记</t>
        </is>
      </c>
      <c r="D31" s="8" t="inlineStr">
        <is>
          <t>税务申报/印花税</t>
        </is>
      </c>
      <c r="E31" s="8" t="inlineStr">
        <is>
          <t>税法及当地口径</t>
        </is>
      </c>
      <c r="F31" s="8" t="inlineStr">
        <is>
          <t>乙财务</t>
        </is>
      </c>
      <c r="G31" s="8" t="inlineStr">
        <is>
          <t>付款/合同</t>
        </is>
      </c>
      <c r="H31" s="9" t="inlineStr">
        <is>
          <t>2026-10-16</t>
        </is>
      </c>
      <c r="I31" s="9" t="inlineStr"/>
      <c r="J31" s="8" t="inlineStr">
        <is>
          <t>B-TAX-01</t>
        </is>
      </c>
      <c r="K31" s="7" t="inlineStr">
        <is>
          <t>未开始</t>
        </is>
      </c>
      <c r="L31" s="7" t="inlineStr">
        <is>
          <t>否</t>
        </is>
      </c>
      <c r="M31" s="7" t="inlineStr">
        <is>
          <t>否</t>
        </is>
      </c>
      <c r="N31" s="7" t="inlineStr">
        <is>
          <t>—</t>
        </is>
      </c>
      <c r="O31" s="7" t="inlineStr">
        <is>
          <t>乙财务 闻启</t>
        </is>
      </c>
      <c r="P31" s="8" t="inlineStr">
        <is>
          <t>需当地税务确认</t>
        </is>
      </c>
      <c r="Q31" s="7">
        <f>IF(AND($H31&lt;&gt;"",$I31="",$K31&lt;&gt;"已完成",$K31&lt;&gt;"已豁免",$H31&lt;BaseDate),"逾期","")</f>
        <v/>
      </c>
    </row>
    <row r="32" ht="32" customHeight="1">
      <c r="A32" s="7" t="n">
        <v>29</v>
      </c>
      <c r="B32" s="7" t="inlineStr">
        <is>
          <t>A</t>
        </is>
      </c>
      <c r="C32" s="7" t="inlineStr">
        <is>
          <t>登记</t>
        </is>
      </c>
      <c r="D32" s="8" t="inlineStr">
        <is>
          <t>许可合同台账/归档</t>
        </is>
      </c>
      <c r="E32" s="8" t="inlineStr">
        <is>
          <t>合同管理制度</t>
        </is>
      </c>
      <c r="F32" s="8" t="inlineStr">
        <is>
          <t>甲法务</t>
        </is>
      </c>
      <c r="G32" s="8" t="inlineStr">
        <is>
          <t>签署</t>
        </is>
      </c>
      <c r="H32" s="9" t="inlineStr">
        <is>
          <t>2026-10-09</t>
        </is>
      </c>
      <c r="I32" s="9" t="inlineStr"/>
      <c r="J32" s="8" t="inlineStr">
        <is>
          <t>A-REG-01</t>
        </is>
      </c>
      <c r="K32" s="7" t="inlineStr">
        <is>
          <t>未开始</t>
        </is>
      </c>
      <c r="L32" s="7" t="inlineStr">
        <is>
          <t>否</t>
        </is>
      </c>
      <c r="M32" s="7" t="inlineStr">
        <is>
          <t>否</t>
        </is>
      </c>
      <c r="N32" s="7" t="inlineStr">
        <is>
          <t>—</t>
        </is>
      </c>
      <c r="O32" s="7" t="inlineStr">
        <is>
          <t>甲董秘 许禾</t>
        </is>
      </c>
      <c r="P32" s="8" t="inlineStr">
        <is>
          <t>合同、附件、审批、付款记录</t>
        </is>
      </c>
      <c r="Q32" s="7">
        <f>IF(AND($H32&lt;&gt;"",$I32="",$K32&lt;&gt;"已完成",$K32&lt;&gt;"已豁免",$H32&lt;BaseDate),"逾期","")</f>
        <v/>
      </c>
    </row>
    <row r="33" ht="32" customHeight="1">
      <c r="A33" s="7" t="n">
        <v>30</v>
      </c>
      <c r="B33" s="7" t="inlineStr">
        <is>
          <t>B</t>
        </is>
      </c>
      <c r="C33" s="7" t="inlineStr">
        <is>
          <t>交割后</t>
        </is>
      </c>
      <c r="D33" s="8" t="inlineStr">
        <is>
          <t>交割后 30 日复盘</t>
        </is>
      </c>
      <c r="E33" s="8" t="inlineStr">
        <is>
          <t>本清单</t>
        </is>
      </c>
      <c r="F33" s="8" t="inlineStr">
        <is>
          <t>乙法务</t>
        </is>
      </c>
      <c r="G33" s="8" t="inlineStr">
        <is>
          <t>交割</t>
        </is>
      </c>
      <c r="H33" s="9" t="inlineStr">
        <is>
          <t>2026-10-25</t>
        </is>
      </c>
      <c r="I33" s="9" t="inlineStr"/>
      <c r="J33" s="8" t="inlineStr">
        <is>
          <t>B-POST-01</t>
        </is>
      </c>
      <c r="K33" s="7" t="inlineStr">
        <is>
          <t>未开始</t>
        </is>
      </c>
      <c r="L33" s="7" t="inlineStr">
        <is>
          <t>否</t>
        </is>
      </c>
      <c r="M33" s="7" t="inlineStr">
        <is>
          <t>否</t>
        </is>
      </c>
      <c r="N33" s="7" t="inlineStr">
        <is>
          <t>—</t>
        </is>
      </c>
      <c r="O33" s="7" t="inlineStr">
        <is>
          <t>乙董秘 罗青</t>
        </is>
      </c>
      <c r="P33" s="8" t="inlineStr">
        <is>
          <t>核对登记、付款、归档</t>
        </is>
      </c>
      <c r="Q33" s="7">
        <f>IF(AND($H33&lt;&gt;"",$I33="",$K33&lt;&gt;"已完成",$K33&lt;&gt;"已豁免",$H33&lt;BaseDate),"逾期","")</f>
        <v/>
      </c>
    </row>
    <row r="34" ht="32" customHeight="1">
      <c r="A34" s="7" t="n">
        <v>31</v>
      </c>
      <c r="B34" s="7" t="inlineStr">
        <is>
          <t>A/B</t>
        </is>
      </c>
      <c r="C34" s="7" t="inlineStr">
        <is>
          <t>交割后</t>
        </is>
      </c>
      <c r="D34" s="8" t="inlineStr">
        <is>
          <t>文件归档/版本锁定</t>
        </is>
      </c>
      <c r="E34" s="8" t="inlineStr">
        <is>
          <t>档案制度</t>
        </is>
      </c>
      <c r="F34" s="8" t="inlineStr">
        <is>
          <t>双方法务</t>
        </is>
      </c>
      <c r="G34" s="8" t="inlineStr">
        <is>
          <t>全部完成</t>
        </is>
      </c>
      <c r="H34" s="9" t="inlineStr">
        <is>
          <t>2026-10-31</t>
        </is>
      </c>
      <c r="I34" s="9" t="inlineStr"/>
      <c r="J34" s="8" t="inlineStr">
        <is>
          <t>AB-ARC-01</t>
        </is>
      </c>
      <c r="K34" s="7" t="inlineStr">
        <is>
          <t>未开始</t>
        </is>
      </c>
      <c r="L34" s="7" t="inlineStr">
        <is>
          <t>否</t>
        </is>
      </c>
      <c r="M34" s="7" t="inlineStr">
        <is>
          <t>否</t>
        </is>
      </c>
      <c r="N34" s="7" t="inlineStr">
        <is>
          <t>—</t>
        </is>
      </c>
      <c r="O34" s="7" t="inlineStr">
        <is>
          <t>双方法务</t>
        </is>
      </c>
      <c r="P34" s="8" t="inlineStr">
        <is>
          <t>纸质/电子一致</t>
        </is>
      </c>
      <c r="Q34" s="7">
        <f>IF(AND($H34&lt;&gt;"",$I34="",$K34&lt;&gt;"已完成",$K34&lt;&gt;"已豁免",$H34&lt;BaseDate),"逾期","")</f>
        <v/>
      </c>
    </row>
    <row r="35" ht="32" customHeight="1">
      <c r="A35" s="7" t="n">
        <v>32</v>
      </c>
      <c r="B35" s="7" t="inlineStr">
        <is>
          <t>B</t>
        </is>
      </c>
      <c r="C35" s="7" t="inlineStr">
        <is>
          <t>交割后</t>
        </is>
      </c>
      <c r="D35" s="8" t="inlineStr">
        <is>
          <t>首次董事会后 60 日治理检查</t>
        </is>
      </c>
      <c r="E35" s="8" t="inlineStr">
        <is>
          <t>章程/SHA</t>
        </is>
      </c>
      <c r="F35" s="8" t="inlineStr">
        <is>
          <t>乙董秘</t>
        </is>
      </c>
      <c r="G35" s="8" t="inlineStr">
        <is>
          <t>首次董事会</t>
        </is>
      </c>
      <c r="H35" s="9" t="inlineStr">
        <is>
          <t>2026-11-24</t>
        </is>
      </c>
      <c r="I35" s="9" t="inlineStr"/>
      <c r="J35" s="8" t="inlineStr">
        <is>
          <t>B-POST-02</t>
        </is>
      </c>
      <c r="K35" s="7" t="inlineStr">
        <is>
          <t>未开始</t>
        </is>
      </c>
      <c r="L35" s="7" t="inlineStr">
        <is>
          <t>否</t>
        </is>
      </c>
      <c r="M35" s="7" t="inlineStr">
        <is>
          <t>否</t>
        </is>
      </c>
      <c r="N35" s="7" t="inlineStr">
        <is>
          <t>—</t>
        </is>
      </c>
      <c r="O35" s="7" t="inlineStr">
        <is>
          <t>乙法务 邵棠</t>
        </is>
      </c>
      <c r="P35" s="8" t="inlineStr">
        <is>
          <t>董事会议事、同意权台账</t>
        </is>
      </c>
      <c r="Q35" s="7">
        <f>IF(AND($H35&lt;&gt;"",$I35="",$K35&lt;&gt;"已完成",$K35&lt;&gt;"已豁免",$H35&lt;BaseDate),"逾期","")</f>
        <v/>
      </c>
    </row>
  </sheetData>
  <mergeCells count="2">
    <mergeCell ref="A2:Q2"/>
    <mergeCell ref="A1:Q1"/>
  </mergeCells>
  <conditionalFormatting sqref="A4:Q500">
    <cfRule type="expression" priority="1" dxfId="0" stopIfTrue="0">
      <formula>AND($L4="是",$K4&lt;&gt;"已完成",$K4&lt;&gt;"已豁免")</formula>
    </cfRule>
    <cfRule type="expression" priority="2" dxfId="0" stopIfTrue="0">
      <formula>AND($M4="否",$K4="已豁免")</formula>
    </cfRule>
    <cfRule type="expression" priority="3" dxfId="1" stopIfTrue="0">
      <formula>AND($K4="已完成",$J4="")</formula>
    </cfRule>
    <cfRule type="expression" priority="4" dxfId="0" stopIfTrue="0">
      <formula>$Q4="逾期"</formula>
    </cfRule>
  </conditionalFormatting>
  <dataValidations count="4">
    <dataValidation sqref="K4:K500" showDropDown="0" showInputMessage="0" showErrorMessage="0" allowBlank="1" type="list">
      <formula1>"未开始,进行中,已完成,已豁免,受阻,不适用"</formula1>
    </dataValidation>
    <dataValidation sqref="L4:L500 M4:M500" showDropDown="0" showInputMessage="0" showErrorMessage="0" allowBlank="1" type="list">
      <formula1>"是,否"</formula1>
    </dataValidation>
    <dataValidation sqref="B4:B500" showDropDown="0" showInputMessage="0" showErrorMessage="0" allowBlank="1" type="list">
      <formula1>"A,B,A/B"</formula1>
    </dataValidation>
    <dataValidation sqref="C4:C500" showDropDown="0" showInputMessage="0" showErrorMessage="0" allowBlank="1" type="list">
      <formula1>"签约,交割先决条件,付款交割,登记,交割后"</formula1>
    </dataValidation>
  </dataValidations>
  <printOptions horizontalCentered="1"/>
  <pageMargins left="0.3" right="0.3" top="0.5" bottom="0.5" header="0.2" footer="0.2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C55A11"/>
    <outlinePr summaryBelow="1" summaryRight="1"/>
    <pageSetUpPr fitToPage="1"/>
  </sheetPr>
  <dimension ref="A1:I37"/>
  <sheetViews>
    <sheetView showGridLines="0" zoomScale="85"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4" customWidth="1" min="3" max="3"/>
    <col width="14" customWidth="1" min="4" max="4"/>
    <col width="16" customWidth="1" min="5" max="5"/>
    <col width="14" customWidth="1" min="6" max="6"/>
    <col width="16" customWidth="1" min="7" max="7"/>
    <col width="32" customWidth="1" min="8" max="8"/>
    <col width="36" customWidth="1" min="9" max="9"/>
  </cols>
  <sheetData>
    <row r="1" ht="30" customHeight="1">
      <c r="A1" s="1" t="inlineStr">
        <is>
          <t>股权及资金核对</t>
        </is>
      </c>
    </row>
    <row r="2" ht="26" customHeight="1">
      <c r="A2" s="2" t="inlineStr">
        <is>
          <t>融资前后股权、注册资本、溢价、付款主体和退出分支分表核对；金额单位：万元</t>
        </is>
      </c>
    </row>
    <row r="3">
      <c r="A3" s="10" t="inlineStr">
        <is>
          <t>一、乙公司股权结构（融资前 100 万元 → 融资后 125 万元）</t>
        </is>
      </c>
    </row>
    <row r="4" ht="30" customHeight="1">
      <c r="A4" s="6" t="inlineStr">
        <is>
          <t>股东</t>
        </is>
      </c>
      <c r="B4" s="6" t="inlineStr">
        <is>
          <t>融资前注册资本</t>
        </is>
      </c>
      <c r="C4" s="6" t="inlineStr">
        <is>
          <t>融资前比例</t>
        </is>
      </c>
      <c r="D4" s="6" t="inlineStr">
        <is>
          <t>新增注册资本</t>
        </is>
      </c>
      <c r="E4" s="6" t="inlineStr">
        <is>
          <t>融资后注册资本</t>
        </is>
      </c>
      <c r="F4" s="6" t="inlineStr">
        <is>
          <t>融资后比例</t>
        </is>
      </c>
      <c r="G4" s="6" t="inlineStr">
        <is>
          <t>出资方式</t>
        </is>
      </c>
      <c r="H4" s="6" t="inlineStr">
        <is>
          <t>备注</t>
        </is>
      </c>
    </row>
    <row r="5" ht="24" customHeight="1">
      <c r="A5" s="11" t="inlineStr">
        <is>
          <t>周砚</t>
        </is>
      </c>
      <c r="B5" s="12" t="n">
        <v>55</v>
      </c>
      <c r="C5" s="13">
        <f>IF($B$9=0,"",B5/$B$9)</f>
        <v/>
      </c>
      <c r="D5" s="12" t="n">
        <v>0</v>
      </c>
      <c r="E5" s="12">
        <f>B5+D5</f>
        <v/>
      </c>
      <c r="F5" s="13">
        <f>IF($E$9=0,"",E5/$E$9)</f>
        <v/>
      </c>
      <c r="G5" s="11" t="inlineStr">
        <is>
          <t>货币（已实缴）</t>
        </is>
      </c>
      <c r="H5" s="11" t="inlineStr">
        <is>
          <t>创始人/共同创始人</t>
        </is>
      </c>
    </row>
    <row r="6" ht="24" customHeight="1">
      <c r="A6" s="11" t="inlineStr">
        <is>
          <t>林澈</t>
        </is>
      </c>
      <c r="B6" s="12" t="n">
        <v>25</v>
      </c>
      <c r="C6" s="13">
        <f>IF($B$9=0,"",B6/$B$9)</f>
        <v/>
      </c>
      <c r="D6" s="12" t="n">
        <v>0</v>
      </c>
      <c r="E6" s="12">
        <f>B6+D6</f>
        <v/>
      </c>
      <c r="F6" s="13">
        <f>IF($E$9=0,"",E6/$E$9)</f>
        <v/>
      </c>
      <c r="G6" s="11" t="inlineStr">
        <is>
          <t>货币（已实缴）</t>
        </is>
      </c>
      <c r="H6" s="11" t="inlineStr">
        <is>
          <t>技术合伙人</t>
        </is>
      </c>
    </row>
    <row r="7" ht="24" customHeight="1">
      <c r="A7" s="11" t="inlineStr">
        <is>
          <t>砾原</t>
        </is>
      </c>
      <c r="B7" s="12" t="n">
        <v>20</v>
      </c>
      <c r="C7" s="13">
        <f>IF($B$9=0,"",B7/$B$9)</f>
        <v/>
      </c>
      <c r="D7" s="12" t="n">
        <v>0</v>
      </c>
      <c r="E7" s="12">
        <f>B7+D7</f>
        <v/>
      </c>
      <c r="F7" s="13">
        <f>IF($E$9=0,"",E7/$E$9)</f>
        <v/>
      </c>
      <c r="G7" s="11" t="inlineStr">
        <is>
          <t>货币（已实缴）</t>
        </is>
      </c>
      <c r="H7" s="11" t="inlineStr">
        <is>
          <t>乙原投资人；提名董事顾惟</t>
        </is>
      </c>
    </row>
    <row r="8" ht="24" customHeight="1">
      <c r="A8" s="11" t="inlineStr">
        <is>
          <t>青禾</t>
        </is>
      </c>
      <c r="B8" s="12" t="n">
        <v>0</v>
      </c>
      <c r="C8" s="13">
        <f>IF($B$9=0,"",B8/$B$9)</f>
        <v/>
      </c>
      <c r="D8" s="12" t="n">
        <v>25</v>
      </c>
      <c r="E8" s="12">
        <f>B8+D8</f>
        <v/>
      </c>
      <c r="F8" s="13">
        <f>IF($E$9=0,"",E8/$E$9)</f>
        <v/>
      </c>
      <c r="G8" s="11" t="inlineStr">
        <is>
          <t>货币</t>
        </is>
      </c>
      <c r="H8" s="11" t="inlineStr">
        <is>
          <t>新投资人；600 万元认购</t>
        </is>
      </c>
    </row>
    <row r="9" ht="24" customHeight="1">
      <c r="A9" s="14" t="inlineStr">
        <is>
          <t>合计</t>
        </is>
      </c>
      <c r="B9" s="15">
        <f>SUM(B5:B8)</f>
        <v/>
      </c>
      <c r="C9" s="16">
        <f>SUM(C5:C8)</f>
        <v/>
      </c>
      <c r="D9" s="15">
        <f>SUM(D5:D8)</f>
        <v/>
      </c>
      <c r="E9" s="15">
        <f>SUM(E5:E8)</f>
        <v/>
      </c>
      <c r="F9" s="16">
        <f>SUM(F5:F8)</f>
        <v/>
      </c>
      <c r="G9" s="14" t="inlineStr"/>
      <c r="H9" s="14" t="inlineStr">
        <is>
          <t>融资后注册资本 125 万元</t>
        </is>
      </c>
    </row>
    <row r="11">
      <c r="A11" s="10" t="inlineStr">
        <is>
          <t>二、甲公司股权结构（本次不融资，股权不变）</t>
        </is>
      </c>
    </row>
    <row r="12" ht="30" customHeight="1">
      <c r="A12" s="6" t="inlineStr">
        <is>
          <t>股东</t>
        </is>
      </c>
      <c r="B12" s="6" t="inlineStr">
        <is>
          <t>融资前注册资本</t>
        </is>
      </c>
      <c r="C12" s="6" t="inlineStr">
        <is>
          <t>融资前比例</t>
        </is>
      </c>
      <c r="D12" s="6" t="inlineStr">
        <is>
          <t>新增注册资本</t>
        </is>
      </c>
      <c r="E12" s="6" t="inlineStr">
        <is>
          <t>融资后注册资本</t>
        </is>
      </c>
      <c r="F12" s="6" t="inlineStr">
        <is>
          <t>融资后比例</t>
        </is>
      </c>
      <c r="G12" s="6" t="inlineStr">
        <is>
          <t>出资方式</t>
        </is>
      </c>
      <c r="H12" s="6" t="inlineStr">
        <is>
          <t>备注</t>
        </is>
      </c>
    </row>
    <row r="13" ht="24" customHeight="1">
      <c r="A13" s="11" t="inlineStr">
        <is>
          <t>周砚</t>
        </is>
      </c>
      <c r="B13" s="12" t="n">
        <v>60</v>
      </c>
      <c r="C13" s="13">
        <f>IF($B$15=0,"",B13/$B$15)</f>
        <v/>
      </c>
      <c r="D13" s="12" t="n">
        <v>0</v>
      </c>
      <c r="E13" s="12">
        <f>B13+D13</f>
        <v/>
      </c>
      <c r="F13" s="13">
        <f>IF($E$15=0,"",E13/$E$15)</f>
        <v/>
      </c>
      <c r="G13" s="11" t="inlineStr">
        <is>
          <t>货币（已实缴）</t>
        </is>
      </c>
      <c r="H13" s="11" t="inlineStr">
        <is>
          <t>共同创始人/法定代表人</t>
        </is>
      </c>
    </row>
    <row r="14" ht="24" customHeight="1">
      <c r="A14" s="11" t="inlineStr">
        <is>
          <t>岚序</t>
        </is>
      </c>
      <c r="B14" s="12" t="n">
        <v>40</v>
      </c>
      <c r="C14" s="13">
        <f>IF($B$15=0,"",B14/$B$15)</f>
        <v/>
      </c>
      <c r="D14" s="12" t="n">
        <v>0</v>
      </c>
      <c r="E14" s="12">
        <f>B14+D14</f>
        <v/>
      </c>
      <c r="F14" s="13">
        <f>IF($E$15=0,"",E14/$E$15)</f>
        <v/>
      </c>
      <c r="G14" s="11" t="inlineStr">
        <is>
          <t>货币（已实缴）</t>
        </is>
      </c>
      <c r="H14" s="11" t="inlineStr">
        <is>
          <t>甲投资人；40% 保持不变</t>
        </is>
      </c>
    </row>
    <row r="15" ht="24" customHeight="1">
      <c r="A15" s="14" t="inlineStr">
        <is>
          <t>合计</t>
        </is>
      </c>
      <c r="B15" s="15">
        <f>SUM(B13:B14)</f>
        <v/>
      </c>
      <c r="C15" s="16">
        <f>SUM(C13:C14)</f>
        <v/>
      </c>
      <c r="D15" s="15">
        <f>SUM(D13:D14)</f>
        <v/>
      </c>
      <c r="E15" s="15">
        <f>SUM(E13:E14)</f>
        <v/>
      </c>
      <c r="F15" s="16">
        <f>SUM(F13:F14)</f>
        <v/>
      </c>
      <c r="G15" s="14" t="n"/>
      <c r="H15" s="14" t="inlineStr">
        <is>
          <t>甲股权不因乙融资变化</t>
        </is>
      </c>
    </row>
    <row r="19">
      <c r="A19" s="10" t="inlineStr">
        <is>
          <t>三、资金核对（投资款、注册资本、溢价、许可费、退出分支分列）</t>
        </is>
      </c>
    </row>
    <row r="20" ht="30" customHeight="1">
      <c r="A20" s="6" t="inlineStr">
        <is>
          <t>付款方</t>
        </is>
      </c>
      <c r="B20" s="6" t="inlineStr">
        <is>
          <t>收款方</t>
        </is>
      </c>
      <c r="C20" s="6" t="inlineStr">
        <is>
          <t>款项性质</t>
        </is>
      </c>
      <c r="D20" s="6" t="inlineStr">
        <is>
          <t>金额（万元）</t>
        </is>
      </c>
      <c r="E20" s="6" t="inlineStr">
        <is>
          <t>其中注册资本</t>
        </is>
      </c>
      <c r="F20" s="6" t="inlineStr">
        <is>
          <t>溢价/费用</t>
        </is>
      </c>
      <c r="G20" s="6" t="inlineStr">
        <is>
          <t>付款日期</t>
        </is>
      </c>
      <c r="H20" s="6" t="inlineStr">
        <is>
          <t>凭证编号</t>
        </is>
      </c>
      <c r="I20" s="6" t="inlineStr">
        <is>
          <t>备注</t>
        </is>
      </c>
    </row>
    <row r="21" ht="28" customHeight="1">
      <c r="A21" s="17" t="inlineStr">
        <is>
          <t>青禾</t>
        </is>
      </c>
      <c r="B21" s="17" t="inlineStr">
        <is>
          <t>乙公司</t>
        </is>
      </c>
      <c r="C21" s="17" t="inlineStr">
        <is>
          <t>增资款</t>
        </is>
      </c>
      <c r="D21" s="18" t="n">
        <v>600</v>
      </c>
      <c r="E21" s="18" t="n">
        <v>25</v>
      </c>
      <c r="F21" s="18" t="n">
        <v>575</v>
      </c>
      <c r="G21" s="17" t="inlineStr">
        <is>
          <t>2026-09-25</t>
        </is>
      </c>
      <c r="H21" s="17" t="inlineStr">
        <is>
          <t>PAY-B-001</t>
        </is>
      </c>
      <c r="I21" s="11" t="inlineStr">
        <is>
          <t>进入乙基本户；600=25+575</t>
        </is>
      </c>
    </row>
    <row r="22" ht="28" customHeight="1">
      <c r="A22" s="17" t="inlineStr">
        <is>
          <t>乙公司</t>
        </is>
      </c>
      <c r="B22" s="17" t="inlineStr">
        <is>
          <t>甲公司</t>
        </is>
      </c>
      <c r="C22" s="17" t="inlineStr">
        <is>
          <t>许可费</t>
        </is>
      </c>
      <c r="D22" s="18" t="n">
        <v>60</v>
      </c>
      <c r="E22" s="18" t="n">
        <v>0</v>
      </c>
      <c r="F22" s="18" t="n">
        <v>60</v>
      </c>
      <c r="G22" s="17" t="inlineStr">
        <is>
          <t>2026-10-22（计划）</t>
        </is>
      </c>
      <c r="H22" s="17" t="inlineStr">
        <is>
          <t>PAY-A-001</t>
        </is>
      </c>
      <c r="I22" s="11" t="inlineStr">
        <is>
          <t>交割后 30 日内；不是注册资本</t>
        </is>
      </c>
    </row>
    <row r="23" ht="28" customHeight="1">
      <c r="A23" s="17" t="inlineStr">
        <is>
          <t>周砚</t>
        </is>
      </c>
      <c r="B23" s="17" t="inlineStr">
        <is>
          <t>青禾</t>
        </is>
      </c>
      <c r="C23" s="17" t="inlineStr">
        <is>
          <t>创始人回购款（模拟）</t>
        </is>
      </c>
      <c r="D23" s="18" t="n">
        <v>716.65</v>
      </c>
      <c r="E23" s="18" t="n">
        <v>0</v>
      </c>
      <c r="F23" s="18" t="n">
        <v>716.65</v>
      </c>
      <c r="G23" s="17" t="inlineStr">
        <is>
          <t>2029-02-28</t>
        </is>
      </c>
      <c r="H23" s="17" t="inlineStr">
        <is>
          <t>PAY-EXIT-01</t>
        </is>
      </c>
      <c r="I23" s="11" t="inlineStr">
        <is>
          <t>个人资金；不发生在本轮交割</t>
        </is>
      </c>
    </row>
    <row r="24" ht="28" customHeight="1">
      <c r="A24" s="17" t="inlineStr">
        <is>
          <t>乙公司</t>
        </is>
      </c>
      <c r="B24" s="17" t="inlineStr">
        <is>
          <t>青禾</t>
        </is>
      </c>
      <c r="C24" s="17" t="inlineStr">
        <is>
          <t>公司回购款（模拟）</t>
        </is>
      </c>
      <c r="D24" s="18" t="n">
        <v>716.65</v>
      </c>
      <c r="E24" s="18" t="n">
        <v>0</v>
      </c>
      <c r="F24" s="18" t="n">
        <v>716.65</v>
      </c>
      <c r="G24" s="17" t="inlineStr">
        <is>
          <t>减资程序完成后（模拟）</t>
        </is>
      </c>
      <c r="H24" s="17" t="inlineStr">
        <is>
          <t>PAY-EXIT-02</t>
        </is>
      </c>
      <c r="I24" s="11" t="inlineStr">
        <is>
          <t>公司资金；须减资/债权人保护；不发生在本轮交割</t>
        </is>
      </c>
    </row>
    <row r="26">
      <c r="A26" s="10" t="inlineStr">
        <is>
          <t>四、勾稽检查</t>
        </is>
      </c>
    </row>
    <row r="27" ht="28" customHeight="1">
      <c r="A27" s="6" t="inlineStr">
        <is>
          <t>检查项</t>
        </is>
      </c>
      <c r="B27" s="6" t="inlineStr">
        <is>
          <t>结果</t>
        </is>
      </c>
      <c r="C27" s="6" t="inlineStr">
        <is>
          <t>说明</t>
        </is>
      </c>
    </row>
    <row r="28" ht="24" customHeight="1">
      <c r="A28" s="11" t="inlineStr">
        <is>
          <t>600 = 25 + 575</t>
        </is>
      </c>
      <c r="B28" s="17">
        <f>IF(ROUND(D21-(E21+F21),2)=0,"通过","不通过")</f>
        <v/>
      </c>
      <c r="C28" s="11" t="inlineStr">
        <is>
          <t>增资款拆分</t>
        </is>
      </c>
    </row>
    <row r="29" ht="24" customHeight="1">
      <c r="A29" s="11" t="inlineStr">
        <is>
          <t>青禾融资后比例 = 25/125 = 20%</t>
        </is>
      </c>
      <c r="B29" s="17">
        <f>IF(ROUND(F8-0.2,6)=0,"通过","不通过")</f>
        <v/>
      </c>
      <c r="C29" s="11" t="inlineStr">
        <is>
          <t>按融资后注册资本计算</t>
        </is>
      </c>
    </row>
    <row r="30" ht="24" customHeight="1">
      <c r="A30" s="11" t="inlineStr">
        <is>
          <t>乙融资后股权合计 = 100%</t>
        </is>
      </c>
      <c r="B30" s="17">
        <f>IF(ROUND(F9,6)=1,"通过","不通过")</f>
        <v/>
      </c>
      <c r="C30" s="11" t="inlineStr">
        <is>
          <t>不得出现 99% 或 101%</t>
        </is>
      </c>
    </row>
    <row r="31" ht="24" customHeight="1">
      <c r="A31" s="11" t="inlineStr">
        <is>
          <t>甲融资前后股权合计 = 100%</t>
        </is>
      </c>
      <c r="B31" s="17">
        <f>IF(AND(ROUND(C15,6)=1,ROUND(F15,6)=1),"通过","不通过")</f>
        <v/>
      </c>
      <c r="C31" s="11" t="inlineStr">
        <is>
          <t>甲股权不变</t>
        </is>
      </c>
    </row>
    <row r="32" ht="24" customHeight="1">
      <c r="A32" s="11" t="inlineStr">
        <is>
          <t>投资款收款主体 = 乙公司</t>
        </is>
      </c>
      <c r="B32" s="17">
        <f>IF(B21="乙公司","通过","不通过")</f>
        <v/>
      </c>
      <c r="C32" s="11" t="inlineStr">
        <is>
          <t>不得由创始人个人收取增资款</t>
        </is>
      </c>
    </row>
    <row r="33" ht="24" customHeight="1">
      <c r="A33" s="11" t="inlineStr">
        <is>
          <t>许可费付款主体 = 乙公司</t>
        </is>
      </c>
      <c r="B33" s="17">
        <f>IF(A22="乙公司","通过","不通过")</f>
        <v/>
      </c>
      <c r="C33" s="11" t="inlineStr">
        <is>
          <t>甲不是乙股东，不能从增资款中直接扣</t>
        </is>
      </c>
    </row>
    <row r="34" ht="24" customHeight="1">
      <c r="A34" s="11" t="inlineStr">
        <is>
          <t>个人回购款付款主体 = 周砚</t>
        </is>
      </c>
      <c r="B34" s="17">
        <f>IF(A23="周砚","通过","不通过")</f>
        <v/>
      </c>
      <c r="C34" s="11" t="inlineStr">
        <is>
          <t>不得记为乙公司付款</t>
        </is>
      </c>
    </row>
    <row r="35" ht="24" customHeight="1">
      <c r="A35" s="11" t="inlineStr">
        <is>
          <t>公司回购款付款主体 = 乙公司</t>
        </is>
      </c>
      <c r="B35" s="17">
        <f>IF(A24="乙公司","通过","不通过")</f>
        <v/>
      </c>
      <c r="C35" s="11" t="inlineStr">
        <is>
          <t>须减资/债权人保护；本轮不发生</t>
        </is>
      </c>
    </row>
    <row r="37" ht="38" customHeight="1">
      <c r="A37" s="19" t="inlineStr">
        <is>
          <t>结论：本轮交割仅发生“青禾→乙 600 万元”和“乙→甲 60 万元（交割后）”；退出分支的 716.65 万元为模拟，不发生在本轮交割。公司回购款与创始人个人回购款必须分列，不得互相替代。</t>
        </is>
      </c>
    </row>
  </sheetData>
  <mergeCells count="3">
    <mergeCell ref="A37:I37"/>
    <mergeCell ref="A2:H2"/>
    <mergeCell ref="A1:H1"/>
  </mergeCells>
  <printOptions horizontalCentered="1"/>
  <pageMargins left="0.3" right="0.3" top="0.5" bottom="0.5" header="0.2" footer="0.2"/>
  <pageSetup orientation="landscape" paperSize="9" fitToHeight="0" fitToWidth="1"/>
</worksheet>
</file>

<file path=xl/worksheets/sheet4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K18"/>
  <sheetViews>
    <sheetView showGridLines="0" zoomScale="85" workbookViewId="0">
      <pane xSplit="3" ySplit="3" topLeftCell="D4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5" customWidth="1" min="1" max="1"/>
    <col width="6" customWidth="1" min="2" max="2"/>
    <col width="30" customWidth="1" min="3" max="3"/>
    <col width="28" customWidth="1" min="4" max="4"/>
    <col width="12" customWidth="1" min="5" max="5"/>
    <col width="14" customWidth="1" min="6" max="6"/>
    <col width="12" customWidth="1" min="7" max="7"/>
    <col width="14" customWidth="1" min="8" max="8"/>
    <col width="9" customWidth="1" min="9" max="9"/>
    <col width="12" customWidth="1" min="10" max="10"/>
    <col width="30" customWidth="1" min="11" max="11"/>
  </cols>
  <sheetData>
    <row r="1" ht="30" customHeight="1">
      <c r="A1" s="1" t="inlineStr">
        <is>
          <t>交割后事项</t>
        </is>
      </c>
    </row>
    <row r="2" ht="26" customHeight="1">
      <c r="A2" s="2" t="inlineStr">
        <is>
          <t>按适用期限办理登记、备案、公示、归档和治理跟踪；计划日期不是完成日期</t>
        </is>
      </c>
    </row>
    <row r="3" ht="34" customHeight="1">
      <c r="A3" s="6" t="inlineStr">
        <is>
          <t>序号</t>
        </is>
      </c>
      <c r="B3" s="6" t="inlineStr">
        <is>
          <t>主体</t>
        </is>
      </c>
      <c r="C3" s="6" t="inlineStr">
        <is>
          <t>事项</t>
        </is>
      </c>
      <c r="D3" s="6" t="inlineStr">
        <is>
          <t>依据</t>
        </is>
      </c>
      <c r="E3" s="6" t="inlineStr">
        <is>
          <t>责任方</t>
        </is>
      </c>
      <c r="F3" s="6" t="inlineStr">
        <is>
          <t>期限/计划日期</t>
        </is>
      </c>
      <c r="G3" s="6" t="inlineStr">
        <is>
          <t>完成日期</t>
        </is>
      </c>
      <c r="H3" s="6" t="inlineStr">
        <is>
          <t>证据编号</t>
        </is>
      </c>
      <c r="I3" s="6" t="inlineStr">
        <is>
          <t>状态</t>
        </is>
      </c>
      <c r="J3" s="6" t="inlineStr">
        <is>
          <t>复核人</t>
        </is>
      </c>
      <c r="K3" s="6" t="inlineStr">
        <is>
          <t>备注</t>
        </is>
      </c>
    </row>
    <row r="4" ht="28" customHeight="1">
      <c r="A4" s="17" t="n">
        <v>1</v>
      </c>
      <c r="B4" s="17" t="inlineStr">
        <is>
          <t>B</t>
        </is>
      </c>
      <c r="C4" s="11" t="inlineStr">
        <is>
          <t>工商变更登记（注册资本/股东/董事/章程）</t>
        </is>
      </c>
      <c r="D4" s="11" t="inlineStr">
        <is>
          <t>《公司法》第 34、40 条</t>
        </is>
      </c>
      <c r="E4" s="11" t="inlineStr">
        <is>
          <t>乙董秘</t>
        </is>
      </c>
      <c r="F4" s="20" t="inlineStr">
        <is>
          <t>2026-10-16</t>
        </is>
      </c>
      <c r="G4" s="20" t="inlineStr"/>
      <c r="H4" s="17" t="inlineStr">
        <is>
          <t>B-REG-02</t>
        </is>
      </c>
      <c r="I4" s="17" t="inlineStr">
        <is>
          <t>未开始</t>
        </is>
      </c>
      <c r="J4" s="17" t="inlineStr">
        <is>
          <t>乙法务 邵棠</t>
        </is>
      </c>
      <c r="K4" s="11" t="inlineStr">
        <is>
          <t>以当地登记要求为准</t>
        </is>
      </c>
    </row>
    <row r="5" ht="28" customHeight="1">
      <c r="A5" s="17" t="n">
        <v>2</v>
      </c>
      <c r="B5" s="17" t="inlineStr">
        <is>
          <t>B</t>
        </is>
      </c>
      <c r="C5" s="11" t="inlineStr">
        <is>
          <t>章程备案</t>
        </is>
      </c>
      <c r="D5" s="11" t="inlineStr">
        <is>
          <t>《公司法》第 34、40 条</t>
        </is>
      </c>
      <c r="E5" s="11" t="inlineStr">
        <is>
          <t>乙董秘</t>
        </is>
      </c>
      <c r="F5" s="20" t="inlineStr">
        <is>
          <t>2026-10-16</t>
        </is>
      </c>
      <c r="G5" s="20" t="inlineStr"/>
      <c r="H5" s="17" t="inlineStr">
        <is>
          <t>B-REG-02A</t>
        </is>
      </c>
      <c r="I5" s="17" t="inlineStr">
        <is>
          <t>未开始</t>
        </is>
      </c>
      <c r="J5" s="17" t="inlineStr">
        <is>
          <t>乙法务 邵棠</t>
        </is>
      </c>
      <c r="K5" s="11" t="inlineStr">
        <is>
          <t>与登记一并办理</t>
        </is>
      </c>
    </row>
    <row r="6" ht="28" customHeight="1">
      <c r="A6" s="17" t="n">
        <v>3</v>
      </c>
      <c r="B6" s="17" t="inlineStr">
        <is>
          <t>B</t>
        </is>
      </c>
      <c r="C6" s="11" t="inlineStr">
        <is>
          <t>董事备案</t>
        </is>
      </c>
      <c r="D6" s="11" t="inlineStr">
        <is>
          <t>《公司法》第 34 条；登记办法</t>
        </is>
      </c>
      <c r="E6" s="11" t="inlineStr">
        <is>
          <t>乙董秘</t>
        </is>
      </c>
      <c r="F6" s="20" t="inlineStr">
        <is>
          <t>2026-10-16</t>
        </is>
      </c>
      <c r="G6" s="20" t="inlineStr"/>
      <c r="H6" s="17" t="inlineStr">
        <is>
          <t>B-REG-02B</t>
        </is>
      </c>
      <c r="I6" s="17" t="inlineStr">
        <is>
          <t>未开始</t>
        </is>
      </c>
      <c r="J6" s="17" t="inlineStr">
        <is>
          <t>乙法务 邵棠</t>
        </is>
      </c>
      <c r="K6" s="11" t="inlineStr">
        <is>
          <t>沈岚/方既白</t>
        </is>
      </c>
    </row>
    <row r="7" ht="28" customHeight="1">
      <c r="A7" s="17" t="n">
        <v>4</v>
      </c>
      <c r="B7" s="17" t="inlineStr">
        <is>
          <t>B</t>
        </is>
      </c>
      <c r="C7" s="11" t="inlineStr">
        <is>
          <t>出资信息公示（20 个工作日）</t>
        </is>
      </c>
      <c r="D7" s="11" t="inlineStr">
        <is>
          <t>《公司法》第 40 条；登记办法第 11 条</t>
        </is>
      </c>
      <c r="E7" s="11" t="inlineStr">
        <is>
          <t>乙董秘</t>
        </is>
      </c>
      <c r="F7" s="20" t="inlineStr">
        <is>
          <t>2026-10-23</t>
        </is>
      </c>
      <c r="G7" s="20" t="inlineStr"/>
      <c r="H7" s="17" t="inlineStr">
        <is>
          <t>B-REG-03</t>
        </is>
      </c>
      <c r="I7" s="17" t="inlineStr">
        <is>
          <t>未开始</t>
        </is>
      </c>
      <c r="J7" s="17" t="inlineStr">
        <is>
          <t>乙法务 邵棠</t>
        </is>
      </c>
      <c r="K7" s="11" t="inlineStr">
        <is>
          <t>国家企业信用信息公示系统</t>
        </is>
      </c>
    </row>
    <row r="8" ht="28" customHeight="1">
      <c r="A8" s="17" t="n">
        <v>5</v>
      </c>
      <c r="B8" s="17" t="inlineStr">
        <is>
          <t>B</t>
        </is>
      </c>
      <c r="C8" s="11" t="inlineStr">
        <is>
          <t>股东名册/出资证明更新</t>
        </is>
      </c>
      <c r="D8" s="11" t="inlineStr">
        <is>
          <t>《公司法》第 86、87 条</t>
        </is>
      </c>
      <c r="E8" s="11" t="inlineStr">
        <is>
          <t>乙董秘</t>
        </is>
      </c>
      <c r="F8" s="20" t="inlineStr">
        <is>
          <t>2026-09-25</t>
        </is>
      </c>
      <c r="G8" s="20" t="inlineStr">
        <is>
          <t>2026-09-25</t>
        </is>
      </c>
      <c r="H8" s="17" t="inlineStr">
        <is>
          <t>B-REG-01</t>
        </is>
      </c>
      <c r="I8" s="17" t="inlineStr">
        <is>
          <t>已完成</t>
        </is>
      </c>
      <c r="J8" s="17" t="inlineStr">
        <is>
          <t>乙法务 邵棠</t>
        </is>
      </c>
      <c r="K8" s="11" t="inlineStr">
        <is>
          <t>青禾 20%</t>
        </is>
      </c>
    </row>
    <row r="9" ht="28" customHeight="1">
      <c r="A9" s="17" t="n">
        <v>6</v>
      </c>
      <c r="B9" s="17" t="inlineStr">
        <is>
          <t>B</t>
        </is>
      </c>
      <c r="C9" s="11" t="inlineStr">
        <is>
          <t>税务申报/印花税</t>
        </is>
      </c>
      <c r="D9" s="11" t="inlineStr">
        <is>
          <t>税法及当地口径</t>
        </is>
      </c>
      <c r="E9" s="11" t="inlineStr">
        <is>
          <t>乙财务</t>
        </is>
      </c>
      <c r="F9" s="20" t="inlineStr">
        <is>
          <t>2026-10-16</t>
        </is>
      </c>
      <c r="G9" s="20" t="inlineStr"/>
      <c r="H9" s="17" t="inlineStr">
        <is>
          <t>B-TAX-01</t>
        </is>
      </c>
      <c r="I9" s="17" t="inlineStr">
        <is>
          <t>未开始</t>
        </is>
      </c>
      <c r="J9" s="17" t="inlineStr">
        <is>
          <t>乙财务 闻启</t>
        </is>
      </c>
      <c r="K9" s="11" t="inlineStr">
        <is>
          <t>需当地税务确认</t>
        </is>
      </c>
    </row>
    <row r="10" ht="28" customHeight="1">
      <c r="A10" s="17" t="n">
        <v>7</v>
      </c>
      <c r="B10" s="17" t="inlineStr">
        <is>
          <t>B</t>
        </is>
      </c>
      <c r="C10" s="11" t="inlineStr">
        <is>
          <t>首次董事会/委员会</t>
        </is>
      </c>
      <c r="D10" s="11" t="inlineStr">
        <is>
          <t>章程；B-SM-2026-01</t>
        </is>
      </c>
      <c r="E10" s="11" t="inlineStr">
        <is>
          <t>乙董秘</t>
        </is>
      </c>
      <c r="F10" s="20" t="inlineStr">
        <is>
          <t>2026-09-25</t>
        </is>
      </c>
      <c r="G10" s="20" t="inlineStr">
        <is>
          <t>2026-09-25</t>
        </is>
      </c>
      <c r="H10" s="17" t="inlineStr">
        <is>
          <t>B-BM-2026-02</t>
        </is>
      </c>
      <c r="I10" s="17" t="inlineStr">
        <is>
          <t>已完成</t>
        </is>
      </c>
      <c r="J10" s="17" t="inlineStr">
        <is>
          <t>乙法务 邵棠</t>
        </is>
      </c>
      <c r="K10" s="11" t="inlineStr">
        <is>
          <t>5 名董事；沈岚可投票</t>
        </is>
      </c>
    </row>
    <row r="11" ht="28" customHeight="1">
      <c r="A11" s="17" t="n">
        <v>8</v>
      </c>
      <c r="B11" s="17" t="inlineStr">
        <is>
          <t>B</t>
        </is>
      </c>
      <c r="C11" s="11" t="inlineStr">
        <is>
          <t>交割后 30 日复盘</t>
        </is>
      </c>
      <c r="D11" s="11" t="inlineStr">
        <is>
          <t>本清单</t>
        </is>
      </c>
      <c r="E11" s="11" t="inlineStr">
        <is>
          <t>乙法务</t>
        </is>
      </c>
      <c r="F11" s="20" t="inlineStr">
        <is>
          <t>2026-10-25</t>
        </is>
      </c>
      <c r="G11" s="20" t="inlineStr"/>
      <c r="H11" s="17" t="inlineStr">
        <is>
          <t>B-POST-01</t>
        </is>
      </c>
      <c r="I11" s="17" t="inlineStr">
        <is>
          <t>未开始</t>
        </is>
      </c>
      <c r="J11" s="17" t="inlineStr">
        <is>
          <t>乙董秘 罗青</t>
        </is>
      </c>
      <c r="K11" s="11" t="inlineStr">
        <is>
          <t>登记/付款/归档</t>
        </is>
      </c>
    </row>
    <row r="12" ht="28" customHeight="1">
      <c r="A12" s="17" t="n">
        <v>9</v>
      </c>
      <c r="B12" s="17" t="inlineStr">
        <is>
          <t>B</t>
        </is>
      </c>
      <c r="C12" s="11" t="inlineStr">
        <is>
          <t>交割后 60 日治理检查</t>
        </is>
      </c>
      <c r="D12" s="11" t="inlineStr">
        <is>
          <t>章程/SHA</t>
        </is>
      </c>
      <c r="E12" s="11" t="inlineStr">
        <is>
          <t>乙董秘</t>
        </is>
      </c>
      <c r="F12" s="20" t="inlineStr">
        <is>
          <t>2026-11-24</t>
        </is>
      </c>
      <c r="G12" s="20" t="inlineStr"/>
      <c r="H12" s="17" t="inlineStr">
        <is>
          <t>B-POST-02</t>
        </is>
      </c>
      <c r="I12" s="17" t="inlineStr">
        <is>
          <t>未开始</t>
        </is>
      </c>
      <c r="J12" s="17" t="inlineStr">
        <is>
          <t>乙法务 邵棠</t>
        </is>
      </c>
      <c r="K12" s="11" t="inlineStr">
        <is>
          <t>同意权/信息权台账</t>
        </is>
      </c>
    </row>
    <row r="13" ht="28" customHeight="1">
      <c r="A13" s="17" t="n">
        <v>10</v>
      </c>
      <c r="B13" s="17" t="inlineStr">
        <is>
          <t>A</t>
        </is>
      </c>
      <c r="C13" s="11" t="inlineStr">
        <is>
          <t>许可合同台账</t>
        </is>
      </c>
      <c r="D13" s="11" t="inlineStr">
        <is>
          <t>合同管理制度</t>
        </is>
      </c>
      <c r="E13" s="11" t="inlineStr">
        <is>
          <t>甲法务</t>
        </is>
      </c>
      <c r="F13" s="20" t="inlineStr">
        <is>
          <t>2026-10-09</t>
        </is>
      </c>
      <c r="G13" s="20" t="inlineStr"/>
      <c r="H13" s="17" t="inlineStr">
        <is>
          <t>A-REG-01</t>
        </is>
      </c>
      <c r="I13" s="17" t="inlineStr">
        <is>
          <t>未开始</t>
        </is>
      </c>
      <c r="J13" s="17" t="inlineStr">
        <is>
          <t>甲董秘 许禾</t>
        </is>
      </c>
      <c r="K13" s="11" t="inlineStr">
        <is>
          <t>合同/附件/审批/付款</t>
        </is>
      </c>
    </row>
    <row r="14" ht="28" customHeight="1">
      <c r="A14" s="17" t="n">
        <v>11</v>
      </c>
      <c r="B14" s="17" t="inlineStr">
        <is>
          <t>A</t>
        </is>
      </c>
      <c r="C14" s="11" t="inlineStr">
        <is>
          <t>许可费付款跟踪</t>
        </is>
      </c>
      <c r="D14" s="11" t="inlineStr">
        <is>
          <t>许可合同</t>
        </is>
      </c>
      <c r="E14" s="11" t="inlineStr">
        <is>
          <t>甲财务</t>
        </is>
      </c>
      <c r="F14" s="20" t="inlineStr">
        <is>
          <t>2026-10-22</t>
        </is>
      </c>
      <c r="G14" s="20" t="inlineStr"/>
      <c r="H14" s="17" t="inlineStr">
        <is>
          <t>PAY-A-001</t>
        </is>
      </c>
      <c r="I14" s="17" t="inlineStr">
        <is>
          <t>未开始</t>
        </is>
      </c>
      <c r="J14" s="17" t="inlineStr">
        <is>
          <t>甲法务 陆岑</t>
        </is>
      </c>
      <c r="K14" s="11" t="inlineStr">
        <is>
          <t>首年 60 万元</t>
        </is>
      </c>
    </row>
    <row r="15" ht="28" customHeight="1">
      <c r="A15" s="17" t="n">
        <v>12</v>
      </c>
      <c r="B15" s="17" t="inlineStr">
        <is>
          <t>A</t>
        </is>
      </c>
      <c r="C15" s="11" t="inlineStr">
        <is>
          <t>数据许可年度审计</t>
        </is>
      </c>
      <c r="D15" s="11" t="inlineStr">
        <is>
          <t>许可合同</t>
        </is>
      </c>
      <c r="E15" s="11" t="inlineStr">
        <is>
          <t>甲法务</t>
        </is>
      </c>
      <c r="F15" s="20" t="inlineStr">
        <is>
          <t>2027-09-22</t>
        </is>
      </c>
      <c r="G15" s="20" t="inlineStr"/>
      <c r="H15" s="17" t="inlineStr">
        <is>
          <t>A-AUDIT-01</t>
        </is>
      </c>
      <c r="I15" s="17" t="inlineStr">
        <is>
          <t>未开始</t>
        </is>
      </c>
      <c r="J15" s="17" t="inlineStr">
        <is>
          <t>甲董秘 许禾</t>
        </is>
      </c>
      <c r="K15" s="11" t="inlineStr">
        <is>
          <t>每年一次</t>
        </is>
      </c>
    </row>
    <row r="16" ht="28" customHeight="1">
      <c r="A16" s="17" t="n">
        <v>13</v>
      </c>
      <c r="B16" s="17" t="inlineStr">
        <is>
          <t>A/B</t>
        </is>
      </c>
      <c r="C16" s="11" t="inlineStr">
        <is>
          <t>文件归档/版本锁定</t>
        </is>
      </c>
      <c r="D16" s="11" t="inlineStr">
        <is>
          <t>档案制度</t>
        </is>
      </c>
      <c r="E16" s="11" t="inlineStr">
        <is>
          <t>双方法务</t>
        </is>
      </c>
      <c r="F16" s="20" t="inlineStr">
        <is>
          <t>2026-10-31</t>
        </is>
      </c>
      <c r="G16" s="20" t="inlineStr"/>
      <c r="H16" s="17" t="inlineStr">
        <is>
          <t>AB-ARC-01</t>
        </is>
      </c>
      <c r="I16" s="17" t="inlineStr">
        <is>
          <t>未开始</t>
        </is>
      </c>
      <c r="J16" s="17" t="inlineStr">
        <is>
          <t>双方法务</t>
        </is>
      </c>
      <c r="K16" s="11" t="inlineStr">
        <is>
          <t>纸质/电子一致</t>
        </is>
      </c>
    </row>
    <row r="17" ht="28" customHeight="1">
      <c r="A17" s="17" t="n">
        <v>14</v>
      </c>
      <c r="B17" s="17" t="inlineStr">
        <is>
          <t>A/B</t>
        </is>
      </c>
      <c r="C17" s="11" t="inlineStr">
        <is>
          <t>年度章程/SHA 复核</t>
        </is>
      </c>
      <c r="D17" s="11" t="inlineStr">
        <is>
          <t>M05；核查表</t>
        </is>
      </c>
      <c r="E17" s="11" t="inlineStr">
        <is>
          <t>双方法务</t>
        </is>
      </c>
      <c r="F17" s="20" t="inlineStr">
        <is>
          <t>2027-03-31</t>
        </is>
      </c>
      <c r="G17" s="20" t="inlineStr"/>
      <c r="H17" s="17" t="inlineStr">
        <is>
          <t>AB-REVIEW-01</t>
        </is>
      </c>
      <c r="I17" s="17" t="inlineStr">
        <is>
          <t>未开始</t>
        </is>
      </c>
      <c r="J17" s="17" t="inlineStr">
        <is>
          <t>双方法务</t>
        </is>
      </c>
      <c r="K17" s="11" t="inlineStr">
        <is>
          <t>年度治理日历</t>
        </is>
      </c>
    </row>
    <row r="18" ht="28" customHeight="1">
      <c r="A18" s="17" t="n">
        <v>15</v>
      </c>
      <c r="B18" s="17" t="inlineStr">
        <is>
          <t>B</t>
        </is>
      </c>
      <c r="C18" s="11" t="inlineStr">
        <is>
          <t>投资人同意权/信息权台账</t>
        </is>
      </c>
      <c r="D18" s="11" t="inlineStr">
        <is>
          <t>B SHA</t>
        </is>
      </c>
      <c r="E18" s="11" t="inlineStr">
        <is>
          <t>乙董秘</t>
        </is>
      </c>
      <c r="F18" s="20" t="inlineStr">
        <is>
          <t>2026-10-31</t>
        </is>
      </c>
      <c r="G18" s="20" t="inlineStr"/>
      <c r="H18" s="17" t="inlineStr">
        <is>
          <t>B-GOV-01</t>
        </is>
      </c>
      <c r="I18" s="17" t="inlineStr">
        <is>
          <t>未开始</t>
        </is>
      </c>
      <c r="J18" s="17" t="inlineStr">
        <is>
          <t>乙法务 邵棠</t>
        </is>
      </c>
      <c r="K18" s="11" t="inlineStr">
        <is>
          <t>保留事项/期限</t>
        </is>
      </c>
    </row>
  </sheetData>
  <mergeCells count="2">
    <mergeCell ref="A2:K2"/>
    <mergeCell ref="A1:K1"/>
  </mergeCells>
  <dataValidations count="1">
    <dataValidation sqref="I4:I500" showDropDown="0" showInputMessage="0" showErrorMessage="0" allowBlank="1" type="list">
      <formula1>"未开始,进行中,已完成,已豁免,受阻,不适用"</formula1>
    </dataValidation>
  </dataValidations>
  <printOptions horizontalCentered="1"/>
  <pageMargins left="0.3" right="0.3" top="0.5" bottom="0.5" header="0.2" footer="0.2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I30"/>
  <sheetViews>
    <sheetView showGridLines="0" zoomScale="85"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16" customWidth="1" min="4" max="4"/>
    <col width="10" customWidth="1" min="5" max="5"/>
    <col width="10" customWidth="1" min="6" max="6"/>
    <col width="36" customWidth="1" min="7" max="7"/>
    <col width="20" customWidth="1" min="8" max="8"/>
    <col width="12" customWidth="1" min="9" max="9"/>
  </cols>
  <sheetData>
    <row r="1" ht="30" customHeight="1">
      <c r="A1" s="1" t="inlineStr">
        <is>
          <t>虚构示例：交割条件、付款与退出分支</t>
        </is>
      </c>
    </row>
    <row r="2" ht="26" customHeight="1">
      <c r="A2" s="2" t="inlineStr">
        <is>
          <t>栖榫测量（A）/砾舟系统（B）模拟记录；不对应任何真实公司；仅说明填写与判断</t>
        </is>
      </c>
    </row>
    <row r="3">
      <c r="A3" s="10" t="inlineStr">
        <is>
          <t>一、2026-09-24 交割条件核验（节选）</t>
        </is>
      </c>
    </row>
    <row r="4" ht="30" customHeight="1">
      <c r="A4" s="6" t="inlineStr">
        <is>
          <t>序号</t>
        </is>
      </c>
      <c r="B4" s="6" t="inlineStr">
        <is>
          <t>主体</t>
        </is>
      </c>
      <c r="C4" s="6" t="inlineStr">
        <is>
          <t>条件</t>
        </is>
      </c>
      <c r="D4" s="6" t="inlineStr">
        <is>
          <t>核验结果</t>
        </is>
      </c>
      <c r="E4" s="6" t="inlineStr">
        <is>
          <t>是否阻断</t>
        </is>
      </c>
      <c r="F4" s="6" t="inlineStr">
        <is>
          <t>能否豁免</t>
        </is>
      </c>
      <c r="G4" s="6" t="inlineStr">
        <is>
          <t>处理</t>
        </is>
      </c>
      <c r="H4" s="6" t="inlineStr">
        <is>
          <t>证据</t>
        </is>
      </c>
      <c r="I4" s="6" t="inlineStr">
        <is>
          <t>复核人</t>
        </is>
      </c>
    </row>
    <row r="5" ht="34" customHeight="1">
      <c r="A5" s="17" t="n">
        <v>1</v>
      </c>
      <c r="B5" s="17" t="inlineStr">
        <is>
          <t>A</t>
        </is>
      </c>
      <c r="C5" s="11" t="inlineStr">
        <is>
          <t>甲股东会决议及岚序书面同意</t>
        </is>
      </c>
      <c r="D5" s="17" t="inlineStr">
        <is>
          <t>满足</t>
        </is>
      </c>
      <c r="E5" s="17" t="inlineStr">
        <is>
          <t>是</t>
        </is>
      </c>
      <c r="F5" s="17" t="inlineStr">
        <is>
          <t>否</t>
        </is>
      </c>
      <c r="G5" s="11" t="inlineStr">
        <is>
          <t>归档</t>
        </is>
      </c>
      <c r="H5" s="11" t="inlineStr">
        <is>
          <t>A-SM-2026-01 / A-CONSENT-01</t>
        </is>
      </c>
      <c r="I5" s="17" t="inlineStr">
        <is>
          <t>乙法务 邵棠</t>
        </is>
      </c>
    </row>
    <row r="6" ht="34" customHeight="1">
      <c r="A6" s="17" t="n">
        <v>2</v>
      </c>
      <c r="B6" s="17" t="inlineStr">
        <is>
          <t>A</t>
        </is>
      </c>
      <c r="C6" s="11" t="inlineStr">
        <is>
          <t>客户同意/数据范围切割</t>
        </is>
      </c>
      <c r="D6" s="17" t="inlineStr">
        <is>
          <t>未满足→切割后满足</t>
        </is>
      </c>
      <c r="E6" s="17" t="inlineStr">
        <is>
          <t>是</t>
        </is>
      </c>
      <c r="F6" s="17" t="inlineStr">
        <is>
          <t>否</t>
        </is>
      </c>
      <c r="G6" s="11" t="inlineStr">
        <is>
          <t>修改附件一，排除客户数据；不得用“豁免”替代客户同意</t>
        </is>
      </c>
      <c r="H6" s="11" t="inlineStr">
        <is>
          <t>A-CONSENT-02</t>
        </is>
      </c>
      <c r="I6" s="17" t="inlineStr">
        <is>
          <t>乙法务 邵棠</t>
        </is>
      </c>
    </row>
    <row r="7" ht="34" customHeight="1">
      <c r="A7" s="17" t="n">
        <v>3</v>
      </c>
      <c r="B7" s="17" t="inlineStr">
        <is>
          <t>B</t>
        </is>
      </c>
      <c r="C7" s="11" t="inlineStr">
        <is>
          <t>乙股东会决议（2/3）</t>
        </is>
      </c>
      <c r="D7" s="17" t="inlineStr">
        <is>
          <t>满足</t>
        </is>
      </c>
      <c r="E7" s="17" t="inlineStr">
        <is>
          <t>是</t>
        </is>
      </c>
      <c r="F7" s="17" t="inlineStr">
        <is>
          <t>否</t>
        </is>
      </c>
      <c r="G7" s="11" t="inlineStr">
        <is>
          <t>归档</t>
        </is>
      </c>
      <c r="H7" s="11" t="inlineStr">
        <is>
          <t>B-SM-2026-01</t>
        </is>
      </c>
      <c r="I7" s="17" t="inlineStr">
        <is>
          <t>乙法务 邵棠</t>
        </is>
      </c>
    </row>
    <row r="8" ht="34" customHeight="1">
      <c r="A8" s="17" t="n">
        <v>4</v>
      </c>
      <c r="B8" s="17" t="inlineStr">
        <is>
          <t>B</t>
        </is>
      </c>
      <c r="C8" s="11" t="inlineStr">
        <is>
          <t>原股东优先认缴放弃函</t>
        </is>
      </c>
      <c r="D8" s="17" t="inlineStr">
        <is>
          <t>满足（三份原件）</t>
        </is>
      </c>
      <c r="E8" s="17" t="inlineStr">
        <is>
          <t>是</t>
        </is>
      </c>
      <c r="F8" s="17" t="inlineStr">
        <is>
          <t>否</t>
        </is>
      </c>
      <c r="G8" s="11" t="inlineStr">
        <is>
          <t>归档</t>
        </is>
      </c>
      <c r="H8" s="11" t="inlineStr">
        <is>
          <t>B-WAIVER-01</t>
        </is>
      </c>
      <c r="I8" s="17" t="inlineStr">
        <is>
          <t>乙法务 邵棠</t>
        </is>
      </c>
    </row>
    <row r="9" ht="34" customHeight="1">
      <c r="A9" s="17" t="n">
        <v>5</v>
      </c>
      <c r="B9" s="17" t="inlineStr">
        <is>
          <t>B</t>
        </is>
      </c>
      <c r="C9" s="11" t="inlineStr">
        <is>
          <t>D&amp;O 保险起保</t>
        </is>
      </c>
      <c r="D9" s="17" t="inlineStr">
        <is>
          <t>未满足（10/1 起保）</t>
        </is>
      </c>
      <c r="E9" s="17" t="inlineStr">
        <is>
          <t>否</t>
        </is>
      </c>
      <c r="F9" s="17" t="inlineStr">
        <is>
          <t>是</t>
        </is>
      </c>
      <c r="G9" s="11" t="inlineStr">
        <is>
          <t>青禾书面豁免；仅商业条件</t>
        </is>
      </c>
      <c r="H9" s="11" t="inlineStr">
        <is>
          <t>B-INS-01</t>
        </is>
      </c>
      <c r="I9" s="17" t="inlineStr">
        <is>
          <t>乙法务 邵棠</t>
        </is>
      </c>
    </row>
    <row r="10" ht="34" customHeight="1">
      <c r="A10" s="17" t="n">
        <v>6</v>
      </c>
      <c r="B10" s="17" t="inlineStr">
        <is>
          <t>B</t>
        </is>
      </c>
      <c r="C10" s="11" t="inlineStr">
        <is>
          <t>沈岚董事任职文件</t>
        </is>
      </c>
      <c r="D10" s="17" t="inlineStr">
        <is>
          <t>满足（9/25 生效）</t>
        </is>
      </c>
      <c r="E10" s="17" t="inlineStr">
        <is>
          <t>是</t>
        </is>
      </c>
      <c r="F10" s="17" t="inlineStr">
        <is>
          <t>否</t>
        </is>
      </c>
      <c r="G10" s="11" t="inlineStr">
        <is>
          <t>归档；此前只能观察员</t>
        </is>
      </c>
      <c r="H10" s="11" t="inlineStr">
        <is>
          <t>B-DIR-01</t>
        </is>
      </c>
      <c r="I10" s="17" t="inlineStr">
        <is>
          <t>乙法务 邵棠</t>
        </is>
      </c>
    </row>
    <row r="11" ht="34" customHeight="1">
      <c r="A11" s="17" t="n">
        <v>7</v>
      </c>
      <c r="B11" s="17" t="inlineStr">
        <is>
          <t>B</t>
        </is>
      </c>
      <c r="C11" s="11" t="inlineStr">
        <is>
          <t>增资款账户</t>
        </is>
      </c>
      <c r="D11" s="17" t="inlineStr">
        <is>
          <t>满足</t>
        </is>
      </c>
      <c r="E11" s="17" t="inlineStr">
        <is>
          <t>是</t>
        </is>
      </c>
      <c r="F11" s="17" t="inlineStr">
        <is>
          <t>否</t>
        </is>
      </c>
      <c r="G11" s="11" t="inlineStr">
        <is>
          <t>乙基本户</t>
        </is>
      </c>
      <c r="H11" s="11" t="inlineStr">
        <is>
          <t>B-ACC-01</t>
        </is>
      </c>
      <c r="I11" s="17" t="inlineStr">
        <is>
          <t>乙财务 闻启</t>
        </is>
      </c>
    </row>
    <row r="12" ht="34" customHeight="1">
      <c r="A12" s="17" t="n">
        <v>8</v>
      </c>
      <c r="B12" s="17" t="inlineStr">
        <is>
          <t>B</t>
        </is>
      </c>
      <c r="C12" s="11" t="inlineStr">
        <is>
          <t>无重大不利变化</t>
        </is>
      </c>
      <c r="D12" s="17" t="inlineStr">
        <is>
          <t>满足</t>
        </is>
      </c>
      <c r="E12" s="17" t="inlineStr">
        <is>
          <t>否</t>
        </is>
      </c>
      <c r="F12" s="17" t="inlineStr">
        <is>
          <t>是</t>
        </is>
      </c>
      <c r="G12" s="11" t="inlineStr">
        <is>
          <t>青禾确认；本次未使用豁免</t>
        </is>
      </c>
      <c r="H12" s="11" t="inlineStr">
        <is>
          <t>B-DD-01</t>
        </is>
      </c>
      <c r="I12" s="17" t="inlineStr">
        <is>
          <t>青禾 沈岚</t>
        </is>
      </c>
    </row>
    <row r="15">
      <c r="A15" s="10" t="inlineStr">
        <is>
          <t>二、2026-09-25 付款/股权核对</t>
        </is>
      </c>
    </row>
    <row r="16" ht="30" customHeight="1">
      <c r="A16" s="6" t="inlineStr">
        <is>
          <t>序号</t>
        </is>
      </c>
      <c r="B16" s="6" t="inlineStr">
        <is>
          <t>主体</t>
        </is>
      </c>
      <c r="C16" s="6" t="inlineStr">
        <is>
          <t>核对项</t>
        </is>
      </c>
      <c r="D16" s="6" t="inlineStr">
        <is>
          <t>账面/文件</t>
        </is>
      </c>
      <c r="E16" s="6" t="inlineStr">
        <is>
          <t>金额（万元）</t>
        </is>
      </c>
      <c r="F16" s="6" t="inlineStr">
        <is>
          <t>结果</t>
        </is>
      </c>
      <c r="G16" s="6" t="inlineStr">
        <is>
          <t>说明</t>
        </is>
      </c>
      <c r="H16" s="6" t="inlineStr">
        <is>
          <t>证据</t>
        </is>
      </c>
      <c r="I16" s="6" t="inlineStr">
        <is>
          <t>复核人</t>
        </is>
      </c>
    </row>
    <row r="17" ht="30" customHeight="1">
      <c r="A17" s="17" t="n">
        <v>1</v>
      </c>
      <c r="B17" s="17" t="inlineStr">
        <is>
          <t>B</t>
        </is>
      </c>
      <c r="C17" s="17" t="inlineStr">
        <is>
          <t>青禾增资款到账</t>
        </is>
      </c>
      <c r="D17" s="11" t="inlineStr">
        <is>
          <t>乙基本户</t>
        </is>
      </c>
      <c r="E17" s="17" t="n">
        <v>600</v>
      </c>
      <c r="F17" s="17" t="inlineStr">
        <is>
          <t>通过</t>
        </is>
      </c>
      <c r="G17" s="11" t="inlineStr">
        <is>
          <t>付款方青禾；收款方乙</t>
        </is>
      </c>
      <c r="H17" s="11" t="inlineStr">
        <is>
          <t>PAY-B-001</t>
        </is>
      </c>
      <c r="I17" s="17" t="inlineStr">
        <is>
          <t>乙财务 闻启</t>
        </is>
      </c>
    </row>
    <row r="18" ht="30" customHeight="1">
      <c r="A18" s="17" t="n">
        <v>2</v>
      </c>
      <c r="B18" s="17" t="inlineStr">
        <is>
          <t>B</t>
        </is>
      </c>
      <c r="C18" s="17" t="inlineStr">
        <is>
          <t>注册资本增加</t>
        </is>
      </c>
      <c r="D18" s="11" t="inlineStr">
        <is>
          <t>实收资本</t>
        </is>
      </c>
      <c r="E18" s="17" t="n">
        <v>25</v>
      </c>
      <c r="F18" s="17" t="inlineStr">
        <is>
          <t>通过</t>
        </is>
      </c>
      <c r="G18" s="11" t="inlineStr">
        <is>
          <t>25/125=20%</t>
        </is>
      </c>
      <c r="H18" s="11" t="inlineStr">
        <is>
          <t>PAY-B-002</t>
        </is>
      </c>
      <c r="I18" s="17" t="inlineStr">
        <is>
          <t>乙法务 邵棠</t>
        </is>
      </c>
    </row>
    <row r="19" ht="30" customHeight="1">
      <c r="A19" s="17" t="n">
        <v>3</v>
      </c>
      <c r="B19" s="17" t="inlineStr">
        <is>
          <t>B</t>
        </is>
      </c>
      <c r="C19" s="17" t="inlineStr">
        <is>
          <t>资本公积（溢价）</t>
        </is>
      </c>
      <c r="D19" s="11" t="inlineStr">
        <is>
          <t>资本公积</t>
        </is>
      </c>
      <c r="E19" s="17" t="n">
        <v>575</v>
      </c>
      <c r="F19" s="17" t="inlineStr">
        <is>
          <t>通过</t>
        </is>
      </c>
      <c r="G19" s="11" t="inlineStr">
        <is>
          <t>600-25=575</t>
        </is>
      </c>
      <c r="H19" s="11" t="inlineStr">
        <is>
          <t>PAY-B-002</t>
        </is>
      </c>
      <c r="I19" s="17" t="inlineStr">
        <is>
          <t>乙财务 闻启</t>
        </is>
      </c>
    </row>
    <row r="20" ht="30" customHeight="1">
      <c r="A20" s="17" t="n">
        <v>4</v>
      </c>
      <c r="B20" s="17" t="inlineStr">
        <is>
          <t>B</t>
        </is>
      </c>
      <c r="C20" s="17" t="inlineStr">
        <is>
          <t>股东名册记载</t>
        </is>
      </c>
      <c r="D20" s="11" t="inlineStr">
        <is>
          <t>青禾 20%</t>
        </is>
      </c>
      <c r="E20" s="17" t="inlineStr">
        <is>
          <t>—</t>
        </is>
      </c>
      <c r="F20" s="17" t="inlineStr">
        <is>
          <t>通过</t>
        </is>
      </c>
      <c r="G20" s="11" t="inlineStr">
        <is>
          <t>2026-09-25 记载</t>
        </is>
      </c>
      <c r="H20" s="11" t="inlineStr">
        <is>
          <t>B-REG-01</t>
        </is>
      </c>
      <c r="I20" s="17" t="inlineStr">
        <is>
          <t>乙董秘 罗青</t>
        </is>
      </c>
    </row>
    <row r="21" ht="30" customHeight="1">
      <c r="A21" s="17" t="n">
        <v>5</v>
      </c>
      <c r="B21" s="17" t="inlineStr">
        <is>
          <t>B</t>
        </is>
      </c>
      <c r="C21" s="17" t="inlineStr">
        <is>
          <t>沈岚董事任职</t>
        </is>
      </c>
      <c r="D21" s="11" t="inlineStr">
        <is>
          <t>5 名董事</t>
        </is>
      </c>
      <c r="E21" s="17" t="inlineStr">
        <is>
          <t>—</t>
        </is>
      </c>
      <c r="F21" s="17" t="inlineStr">
        <is>
          <t>通过</t>
        </is>
      </c>
      <c r="G21" s="11" t="inlineStr">
        <is>
          <t>9/25 生效；此前观察员</t>
        </is>
      </c>
      <c r="H21" s="11" t="inlineStr">
        <is>
          <t>B-BM-2026-02</t>
        </is>
      </c>
      <c r="I21" s="17" t="inlineStr">
        <is>
          <t>乙法务 邵棠</t>
        </is>
      </c>
    </row>
    <row r="22" ht="30" customHeight="1">
      <c r="A22" s="17" t="n">
        <v>6</v>
      </c>
      <c r="B22" s="17" t="inlineStr">
        <is>
          <t>A</t>
        </is>
      </c>
      <c r="C22" s="17" t="inlineStr">
        <is>
          <t>许可费付款</t>
        </is>
      </c>
      <c r="D22" s="11" t="inlineStr">
        <is>
          <t>乙→甲</t>
        </is>
      </c>
      <c r="E22" s="17" t="n">
        <v>60</v>
      </c>
      <c r="F22" s="17" t="inlineStr">
        <is>
          <t>待完成</t>
        </is>
      </c>
      <c r="G22" s="11" t="inlineStr">
        <is>
          <t>计划 2026-10-22；不是交割先决条件</t>
        </is>
      </c>
      <c r="H22" s="11" t="inlineStr">
        <is>
          <t>PAY-A-001</t>
        </is>
      </c>
      <c r="I22" s="17" t="inlineStr">
        <is>
          <t>甲法务 陆岑</t>
        </is>
      </c>
    </row>
    <row r="25">
      <c r="A25" s="10" t="inlineStr">
        <is>
          <t>三、退出分支模拟（相同触发事实，不发生在本轮交割）</t>
        </is>
      </c>
    </row>
    <row r="26" ht="32" customHeight="1">
      <c r="A26" s="6" t="inlineStr">
        <is>
          <t>分支</t>
        </is>
      </c>
      <c r="B26" s="6" t="inlineStr">
        <is>
          <t>义务人</t>
        </is>
      </c>
      <c r="C26" s="6" t="inlineStr">
        <is>
          <t>回购价款（万元）</t>
        </is>
      </c>
      <c r="D26" s="6" t="inlineStr">
        <is>
          <t>资金/程序</t>
        </is>
      </c>
      <c r="E26" s="6" t="inlineStr">
        <is>
          <t>主要障碍</t>
        </is>
      </c>
      <c r="F26" s="6" t="inlineStr">
        <is>
          <t>结论</t>
        </is>
      </c>
      <c r="G26" s="6" t="inlineStr">
        <is>
          <t>依据</t>
        </is>
      </c>
      <c r="H26" s="6" t="inlineStr">
        <is>
          <t>证据/文件</t>
        </is>
      </c>
      <c r="I26" s="6" t="inlineStr">
        <is>
          <t>复核人</t>
        </is>
      </c>
    </row>
    <row r="27" ht="48" customHeight="1">
      <c r="A27" s="7" t="inlineStr">
        <is>
          <t>A 公司回购</t>
        </is>
      </c>
      <c r="B27" s="7" t="inlineStr">
        <is>
          <t>乙公司</t>
        </is>
      </c>
      <c r="C27" s="7" t="n">
        <v>716.65</v>
      </c>
      <c r="D27" s="8" t="inlineStr">
        <is>
          <t>公司资金；股东会 2/3、减资、债权人通知/公告、注销/转让、登记</t>
        </is>
      </c>
      <c r="E27" s="8" t="inlineStr">
        <is>
          <t>无利润/现金流不足、债权人异议、减资未完成</t>
        </is>
      </c>
      <c r="F27" s="8" t="inlineStr">
        <is>
          <t>约定有效≠现在能履行；未完成减资可能不支持实际履行</t>
        </is>
      </c>
      <c r="G27" s="8" t="inlineStr">
        <is>
          <t>《公司法》第 89、224 条；《九民纪要》第 5 条思路</t>
        </is>
      </c>
      <c r="H27" s="8" t="inlineStr">
        <is>
          <t>股东会决议、资产负债表、债权人通知/公告、付款回单、注销/登记</t>
        </is>
      </c>
      <c r="I27" s="7" t="inlineStr">
        <is>
          <t>乙法务 邵棠</t>
        </is>
      </c>
    </row>
    <row r="28" ht="48" customHeight="1">
      <c r="A28" s="7" t="inlineStr">
        <is>
          <t>B 创始人回购</t>
        </is>
      </c>
      <c r="B28" s="7" t="inlineStr">
        <is>
          <t>周砚</t>
        </is>
      </c>
      <c r="C28" s="7" t="n">
        <v>716.65</v>
      </c>
      <c r="D28" s="8" t="inlineStr">
        <is>
          <t>个人资金；通知、付款、股权转让、股东名册/登记</t>
        </is>
      </c>
      <c r="E28" s="8" t="inlineStr">
        <is>
          <t>个人支付能力、章程转让限制、股权质押/冻结、税务</t>
        </is>
      </c>
      <c r="F28" s="8" t="inlineStr">
        <is>
          <t>公司原则上不连带；不得用公司资金代付</t>
        </is>
      </c>
      <c r="G28" s="8" t="inlineStr">
        <is>
          <t>SHA；《公司法》第 84、86、87 条</t>
        </is>
      </c>
      <c r="H28" s="8" t="inlineStr">
        <is>
          <t>回购通知、付款回单、股权转让协议、章程要求的同意/通知文件（如有）、股东名册</t>
        </is>
      </c>
      <c r="I28" s="7" t="inlineStr">
        <is>
          <t>乙法务 邵棠</t>
        </is>
      </c>
    </row>
    <row r="30" ht="42" customHeight="1">
      <c r="A30" s="19" t="inlineStr">
        <is>
          <t>示例要点：客户同意是第三方权利，不能由甲/乙/青禾“豁免”；D&amp;O 保险起保日是商业条件，可由青禾书面豁免；公司回购与创始人回购的义务人、资金、程序和障碍不同，不能合并成“公司负责回购”。</t>
        </is>
      </c>
    </row>
  </sheetData>
  <mergeCells count="3">
    <mergeCell ref="A1:I1"/>
    <mergeCell ref="A30:I30"/>
    <mergeCell ref="A2:I2"/>
  </mergeCells>
  <printOptions horizontalCentered="1"/>
  <pageMargins left="0.3" right="0.3" top="0.5" bottom="0.5" header="0.2" footer="0.2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Office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/>
  <dc:title xmlns:dc="http://purl.org/dc/elements/1.1/">融资交割清单与股权资金核对 v0.1</dc:title>
  <dc:subject xmlns:dc="http://purl.org/dc/elements/1.1/">融资签约、先决条件、付款交割、登记、交割后事项</dc:subject>
  <dcterms:created xmlns:dcterms="http://purl.org/dc/terms/" xmlns:xsi="http://www.w3.org/2001/XMLSchema-instance" xsi:type="dcterms:W3CDTF">2026-10-29T07:45:22Z</dcterms:created>
  <dcterms:modified xmlns:dcterms="http://purl.org/dc/terms/" xmlns:xsi="http://www.w3.org/2001/XMLSchema-instance" xsi:type="dcterms:W3CDTF">2026-10-29T08:15:51Z</dcterms:modified>
  <cp:keywords>交割清单, 融资, 股权, 资金核对, 阻断, 豁免</cp:keywords>
</cp:coreProperties>
</file>