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能力矩阵" sheetId="2" state="visible" r:id="rId2"/>
    <sheet xmlns:r="http://schemas.openxmlformats.org/officeDocument/2006/relationships" name="定级评估表" sheetId="3" state="visible" r:id="rId3"/>
    <sheet xmlns:r="http://schemas.openxmlformats.org/officeDocument/2006/relationships" name="示例" sheetId="4" state="visible" r:id="rId4"/>
  </sheets>
  <definedNames>
    <definedName name="_xlnm._FilterDatabase" localSheetId="1" hidden="1">'能力矩阵'!$A$4:$J$19</definedName>
    <definedName name="_xlnm.Print_Titles" localSheetId="1">'能力矩阵'!$4:$4</definedName>
    <definedName name="_xlnm.Print_Titles" localSheetId="2">'定级评估表'!$10:$10</definedName>
    <definedName name="_xlnm.Print_Area" localSheetId="2">'定级评估表'!$A$1:$F$42</definedName>
    <definedName name="_xlnm.Print_Titles" localSheetId="3">'示例'!$5:$5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2">
    <font>
      <name val="Calibri"/>
      <family val="2"/>
      <color theme="1"/>
      <sz val="11"/>
      <scheme val="minor"/>
    </font>
    <font>
      <name val="微软雅黑"/>
      <b val="1"/>
      <color rgb="00FFFFFF"/>
      <sz val="18"/>
    </font>
    <font>
      <name val="微软雅黑"/>
      <color rgb="00595959"/>
      <sz val="10"/>
    </font>
    <font>
      <name val="微软雅黑"/>
      <b val="1"/>
      <color rgb="00FFFFFF"/>
      <sz val="11"/>
    </font>
    <font>
      <name val="微软雅黑"/>
      <color rgb="00262626"/>
      <sz val="9.5"/>
    </font>
    <font>
      <name val="微软雅黑"/>
      <b val="1"/>
      <color rgb="00FFFFFF"/>
      <sz val="9.5"/>
    </font>
    <font>
      <name val="微软雅黑"/>
      <b val="1"/>
      <color rgb="001F3864"/>
      <sz val="11"/>
    </font>
    <font>
      <name val="微软雅黑"/>
      <b val="1"/>
      <color rgb="00262626"/>
      <sz val="9.5"/>
    </font>
    <font>
      <name val="微软雅黑"/>
      <color rgb="00262626"/>
      <sz val="9"/>
    </font>
    <font>
      <name val="微软雅黑"/>
      <b val="1"/>
      <color rgb="00FFFFFF"/>
      <sz val="9"/>
    </font>
    <font>
      <name val="微软雅黑"/>
      <b val="1"/>
      <color rgb="001F3864"/>
      <sz val="9"/>
    </font>
    <font>
      <name val="微软雅黑"/>
      <color rgb="00262626"/>
      <sz val="8.6"/>
    </font>
    <font>
      <name val="微软雅黑"/>
      <color rgb="00595959"/>
      <sz val="8.4"/>
    </font>
    <font>
      <name val="微软雅黑"/>
      <color rgb="00595959"/>
      <sz val="8.800000000000001"/>
    </font>
    <font>
      <name val="微软雅黑"/>
      <b val="1"/>
      <color rgb="00262626"/>
      <sz val="9"/>
    </font>
    <font>
      <name val="微软雅黑"/>
      <color rgb="00262626"/>
      <sz val="8.5"/>
    </font>
    <font>
      <name val="微软雅黑"/>
      <b val="1"/>
      <color rgb="001F3864"/>
      <sz val="10"/>
    </font>
    <font>
      <name val="微软雅黑"/>
      <color rgb="00595959"/>
      <sz val="9"/>
    </font>
    <font>
      <name val="微软雅黑"/>
      <b val="1"/>
      <color rgb="00C00000"/>
      <sz val="11"/>
    </font>
    <font>
      <name val="微软雅黑"/>
      <b val="1"/>
      <color rgb="00C00000"/>
      <sz val="9"/>
    </font>
    <font>
      <name val="微软雅黑"/>
      <b val="1"/>
      <color rgb="00C00000"/>
      <sz val="10"/>
    </font>
    <font>
      <name val="微软雅黑"/>
      <b val="1"/>
      <color rgb="00C00000"/>
      <sz val="8.800000000000001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C8A"/>
      </patternFill>
    </fill>
    <fill>
      <patternFill patternType="solid">
        <fgColor rgb="00D9E2F3"/>
      </patternFill>
    </fill>
    <fill>
      <patternFill patternType="solid">
        <fgColor rgb="007F6000"/>
      </patternFill>
    </fill>
    <fill>
      <patternFill patternType="solid">
        <fgColor rgb="00EAF1F8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top" wrapText="1" indent="1"/>
    </xf>
    <xf numFmtId="0" fontId="5" fillId="2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5" borderId="0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top" wrapText="1" indent="1"/>
    </xf>
    <xf numFmtId="0" fontId="9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10" fillId="7" borderId="1" applyAlignment="1" pivotButton="0" quotePrefix="0" xfId="0">
      <alignment horizontal="center" vertical="center" wrapText="1"/>
    </xf>
    <xf numFmtId="0" fontId="10" fillId="8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 indent="1"/>
    </xf>
    <xf numFmtId="0" fontId="10" fillId="4" borderId="1" applyAlignment="1" pivotButton="0" quotePrefix="0" xfId="0">
      <alignment horizontal="left" vertical="center" wrapText="1"/>
    </xf>
    <xf numFmtId="0" fontId="8" fillId="7" borderId="1" applyAlignment="1" pivotButton="0" quotePrefix="0" xfId="0">
      <alignment horizontal="left" vertical="center" wrapText="1"/>
    </xf>
    <xf numFmtId="0" fontId="14" fillId="7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0" fontId="16" fillId="7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14" fillId="4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0" fontId="18" fillId="8" borderId="1" applyAlignment="1" pivotButton="0" quotePrefix="0" xfId="0">
      <alignment horizontal="left" vertical="center" wrapText="1"/>
    </xf>
    <xf numFmtId="0" fontId="19" fillId="9" borderId="0" applyAlignment="1" pivotButton="0" quotePrefix="0" xfId="0">
      <alignment horizontal="left" vertical="center" indent="1"/>
    </xf>
    <xf numFmtId="0" fontId="15" fillId="0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8" fillId="0" borderId="1" applyAlignment="1" pivotButton="0" quotePrefix="0" xfId="0">
      <alignment horizontal="center" vertical="center" wrapText="1"/>
    </xf>
    <xf numFmtId="2" fontId="16" fillId="0" borderId="1" applyAlignment="1" pivotButton="0" quotePrefix="0" xfId="0">
      <alignment horizontal="center" vertical="center" wrapText="1"/>
    </xf>
    <xf numFmtId="0" fontId="20" fillId="4" borderId="1" applyAlignment="1" pivotButton="0" quotePrefix="0" xfId="0">
      <alignment horizontal="left" vertical="center" wrapText="1"/>
    </xf>
    <xf numFmtId="0" fontId="18" fillId="8" borderId="1" applyAlignment="1" pivotButton="0" quotePrefix="0" xfId="0">
      <alignment horizontal="center" vertical="center" wrapText="1"/>
    </xf>
    <xf numFmtId="0" fontId="21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88" customWidth="1" min="3" max="3"/>
  </cols>
  <sheetData>
    <row r="1" ht="34" customHeight="1">
      <c r="A1" s="1" t="inlineStr">
        <is>
          <t>能力矩阵与定级评估（M10 团队与授权）</t>
        </is>
      </c>
    </row>
    <row r="2" ht="30" customHeight="1">
      <c r="A2" s="2" t="inlineStr">
        <is>
          <t>三维十五项 × L1—L4 行为锚点：用于招聘定级、内部晋升、能力盘点和授权匹配</t>
        </is>
      </c>
    </row>
    <row r="4" ht="22" customHeight="1">
      <c r="A4" s="3" t="inlineStr">
        <is>
          <t>一、这是什么、不是什么</t>
        </is>
      </c>
    </row>
    <row r="5" ht="34" customHeight="1">
      <c r="A5" s="4" t="inlineStr">
        <is>
          <t>是什么：把“专业深度、业务理解、推动力”拆成 15 个可观察能力项，每项给出 L1—L4 行为锚点；用同一把尺子做面试定级、晋升评估和团队能力盘点。</t>
        </is>
      </c>
    </row>
    <row r="6" ht="34" customHeight="1">
      <c r="A6" s="4" t="inlineStr">
        <is>
          <t>不是什么：不是绩效考核表，也不是“打分越高越好”的排行榜。L4 只在岗位需要时才是目标；一个团队不需要所有人都是 L4。</t>
        </is>
      </c>
    </row>
    <row r="7" ht="34" customHeight="1">
      <c r="A7" s="4" t="inlineStr">
        <is>
          <t>怎么用：招聘时先按岗位确定目标层级，再用《定级评估表》逐项打分；盘点时对现有成员打分，找团队短板；授权时把层级与《分层授权表》的责任层级对应。</t>
        </is>
      </c>
    </row>
    <row r="8" ht="34" customHeight="1">
      <c r="A8" s="4" t="inlineStr">
        <is>
          <t>证据要求：每个评级至少写一条可观察证据；空白、越界/小数评级、证据缺失或红线未核验时，不出最终建议。面试 1—5 分和能力 1—4 级不得直接换算。</t>
        </is>
      </c>
    </row>
    <row r="10" ht="22" customHeight="1">
      <c r="A10" s="3" t="inlineStr">
        <is>
          <t>二、L1—L4 通用定义（具体能力项见“能力矩阵”表）</t>
        </is>
      </c>
    </row>
    <row r="11" ht="26" customHeight="1">
      <c r="A11" s="5" t="inlineStr">
        <is>
          <t>层级</t>
        </is>
      </c>
      <c r="B11" s="5" t="inlineStr">
        <is>
          <t>一句话定位</t>
        </is>
      </c>
      <c r="C11" s="5" t="inlineStr">
        <is>
          <t>行为边界</t>
        </is>
      </c>
    </row>
    <row r="12" ht="44" customHeight="1">
      <c r="A12" s="6" t="inlineStr">
        <is>
          <t>L1</t>
        </is>
      </c>
      <c r="B12" s="7" t="inlineStr">
        <is>
          <t>需指导的执行者</t>
        </is>
      </c>
      <c r="C12" s="8" t="inlineStr">
        <is>
          <t>能在模板和明确指令下完成常规工作；遇到例外、冲突或超出授权的事项及时请示；产出需要复核。</t>
        </is>
      </c>
    </row>
    <row r="13" ht="44" customHeight="1">
      <c r="A13" s="6" t="inlineStr">
        <is>
          <t>L2</t>
        </is>
      </c>
      <c r="B13" s="7" t="inlineStr">
        <is>
          <t>可独立执行常规</t>
        </is>
      </c>
      <c r="C13" s="8" t="inlineStr">
        <is>
          <t>能独立处理标准/常规事项，能解释依据、给替代方案；对复杂/高风险事项知道何时升级；产出可对外使用但需抽查。</t>
        </is>
      </c>
    </row>
    <row r="14" ht="44" customHeight="1">
      <c r="A14" s="6" t="inlineStr">
        <is>
          <t>L3</t>
        </is>
      </c>
      <c r="B14" s="7" t="inlineStr">
        <is>
          <t>可负责复杂/跨部门</t>
        </is>
      </c>
      <c r="C14" s="8" t="inlineStr">
        <is>
          <t>能独立负责一条业务线、一个领域或跨部门项目；能设计流程、处理非标和冲突、带教他人；对结果负责。</t>
        </is>
      </c>
    </row>
    <row r="15" ht="44" customHeight="1">
      <c r="A15" s="6" t="inlineStr">
        <is>
          <t>L4</t>
        </is>
      </c>
      <c r="B15" s="7" t="inlineStr">
        <is>
          <t>可定标准/带团队/对外代表</t>
        </is>
      </c>
      <c r="C15" s="8" t="inlineStr">
        <is>
          <t>能建立体系、定风险偏好、管理预算和团队；能在董事会/监管/重大谈判中代表公司；对组织能力负责。</t>
        </is>
      </c>
    </row>
    <row r="17" ht="22" customHeight="1">
      <c r="A17" s="3" t="inlineStr">
        <is>
          <t>三、评分规则（1—4 分）</t>
        </is>
      </c>
    </row>
    <row r="18" ht="32" customHeight="1">
      <c r="A18" s="4" t="inlineStr">
        <is>
          <t>1 分：需指导。能在模板/指令下完成，但需要逐项复核；遇到例外容易停住或给不出依据。</t>
        </is>
      </c>
    </row>
    <row r="19" ht="32" customHeight="1">
      <c r="A19" s="4" t="inlineStr">
        <is>
          <t>2 分：可独立执行常规。能独立处理标准事项，能解释依据和替代方案；复杂事项需要升级。</t>
        </is>
      </c>
    </row>
    <row r="20" ht="32" customHeight="1">
      <c r="A20" s="4" t="inlineStr">
        <is>
          <t>3 分：可负责复杂/跨部门。能处理非标、冲突和多利益相关方，能设计流程、带教他人。</t>
        </is>
      </c>
    </row>
    <row r="21" ht="32" customHeight="1">
      <c r="A21" s="4" t="inlineStr">
        <is>
          <t>4 分：可定标准/带团队/对外代表。能建体系、定风险偏好、管理预算/团队，或在董事会/监管场合代表公司。</t>
        </is>
      </c>
    </row>
    <row r="22" ht="32" customHeight="1">
      <c r="A22" s="4" t="inlineStr">
        <is>
          <t>打分方法：先看行为锚点，再选最接近的一档；不要用 2.5、3.5 等中间分。若证据跨两档，选较低档并写“待验证”。</t>
        </is>
      </c>
    </row>
    <row r="23" ht="32" customHeight="1">
      <c r="A23" s="4" t="inlineStr">
        <is>
          <t>校准：至少两名评估人独立打分，分歧超过 1 分时回看证据；每季度用真实案例校准，避免“手松/手紧”。</t>
        </is>
      </c>
    </row>
    <row r="25" ht="22" customHeight="1">
      <c r="A25" s="3" t="inlineStr">
        <is>
          <t>四、和招聘、晋升、授权怎么挂钩</t>
        </is>
      </c>
    </row>
    <row r="26" ht="32" customHeight="1">
      <c r="A26" s="4" t="inlineStr">
        <is>
          <t>招聘：JD 定目标层级 → 题库选对应题 → 《定级评估表》打分 → 结合经历/背调定级；不因“年限长”自动升 L3。</t>
        </is>
      </c>
    </row>
    <row r="27" ht="32" customHeight="1">
      <c r="A27" s="4" t="inlineStr">
        <is>
          <t>晋升：连续两个评估周期达到目标层级的行为锚点，并有可核查的项目/带教/体系成果；不是“任职时间到了”。</t>
        </is>
      </c>
    </row>
    <row r="28" ht="32" customHeight="1">
      <c r="A28" s="4" t="inlineStr">
        <is>
          <t>授权：《分层授权表》中的“法务审查”列按层级分配：L1—L2 审标准/常规，L3 审复杂/非标，L4 审重大/跨境/治理事项；层级不等于自动获得对外签署权。</t>
        </is>
      </c>
    </row>
    <row r="29" ht="32" customHeight="1">
      <c r="A29" s="4" t="inlineStr">
        <is>
          <t>团队盘点：看三维均分和最低维度，不只看总分；团队短板决定招聘/培训/外部资源优先级。</t>
        </is>
      </c>
    </row>
    <row r="31" ht="22" customHeight="1">
      <c r="A31" s="9" t="inlineStr">
        <is>
          <t>五、边界与版本</t>
        </is>
      </c>
    </row>
    <row r="32" ht="28" customHeight="1">
      <c r="A32" s="10" t="inlineStr">
        <is>
          <t>1. 本表为通用能力模型，不构成法律意见或人力资源制度；具体职级、薪酬、晋升程序请结合公司制度。</t>
        </is>
      </c>
    </row>
    <row r="33" ht="28" customHeight="1">
      <c r="A33" s="10" t="inlineStr">
        <is>
          <t>2. L1—L4 是能力层级，不等同于岗位头衔、行政级别或签署权限；对外签署权以公司章程、董事会决议和授权委托书为准。</t>
        </is>
      </c>
    </row>
    <row r="34" ht="28" customHeight="1">
      <c r="A34" s="10" t="inlineStr">
        <is>
          <t>3. 行为锚点用于减少主观偏差，但不能替代事实核验；涉及诚信、保密、利益冲突的问题按红线处理。</t>
        </is>
      </c>
    </row>
    <row r="35" ht="28" customHeight="1">
      <c r="A35" s="10" t="inlineStr">
        <is>
          <t>4. 版本 v0.1（2026-10-29）：首次发布三维十五项、四级锚点、定级评估表和两个虚构示例。</t>
        </is>
      </c>
    </row>
  </sheetData>
  <mergeCells count="25">
    <mergeCell ref="A25:C25"/>
    <mergeCell ref="A18:C18"/>
    <mergeCell ref="A27:C27"/>
    <mergeCell ref="A21:C21"/>
    <mergeCell ref="A26:C26"/>
    <mergeCell ref="A2:C2"/>
    <mergeCell ref="A33:C33"/>
    <mergeCell ref="A5:C5"/>
    <mergeCell ref="A23:C23"/>
    <mergeCell ref="A32:C32"/>
    <mergeCell ref="A8:C8"/>
    <mergeCell ref="A22:C22"/>
    <mergeCell ref="A17:C17"/>
    <mergeCell ref="A35:C35"/>
    <mergeCell ref="A4:C4"/>
    <mergeCell ref="A29:C29"/>
    <mergeCell ref="A20:C20"/>
    <mergeCell ref="A10:C10"/>
    <mergeCell ref="A28:C28"/>
    <mergeCell ref="A19:C19"/>
    <mergeCell ref="A31:C31"/>
    <mergeCell ref="A34:C34"/>
    <mergeCell ref="A1:C1"/>
    <mergeCell ref="A6:C6"/>
    <mergeCell ref="A7:C7"/>
  </mergeCells>
  <printOptions horizontalCentered="1"/>
  <pageMargins left="0.4" right="0.4" top="0.5" bottom="0.5" header="0.5" footer="0.5"/>
  <pageSetup orientation="portrait" paperSize="9" fitToHeight="0" fitToWidth="1"/>
  <headerFooter>
    <oddHeader/>
    <oddFooter>&amp;C&amp;8 &amp;K808080法务OPC · M10 团队与授权&amp;R&amp;8 &amp;K808080第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showGridLines="0"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17" customWidth="1" min="3" max="3"/>
    <col width="30" customWidth="1" min="4" max="4"/>
    <col width="32" customWidth="1" min="5" max="5"/>
    <col width="32" customWidth="1" min="6" max="6"/>
    <col width="34" customWidth="1" min="7" max="7"/>
    <col width="36" customWidth="1" min="8" max="8"/>
    <col width="24" customWidth="1" min="9" max="9"/>
    <col width="11" customWidth="1" min="10" max="10"/>
  </cols>
  <sheetData>
    <row r="1" ht="34" customHeight="1">
      <c r="A1" s="1" t="inlineStr">
        <is>
          <t>能力矩阵：三维十五项 × L1—L4 行为锚点</t>
        </is>
      </c>
    </row>
    <row r="2" ht="30" customHeight="1">
      <c r="A2" s="2" t="inlineStr">
        <is>
          <t>每一格是一句可观察行为，不是形容词；打分时选最接近的一档，并记录证据。</t>
        </is>
      </c>
    </row>
    <row r="4" ht="42" customHeight="1">
      <c r="A4" s="11" t="inlineStr">
        <is>
          <t>序号</t>
        </is>
      </c>
      <c r="B4" s="11" t="inlineStr">
        <is>
          <t>维度</t>
        </is>
      </c>
      <c r="C4" s="11" t="inlineStr">
        <is>
          <t>能力项</t>
        </is>
      </c>
      <c r="D4" s="11" t="inlineStr">
        <is>
          <t>一句话定义</t>
        </is>
      </c>
      <c r="E4" s="11" t="inlineStr">
        <is>
          <t>L1 需指导</t>
        </is>
      </c>
      <c r="F4" s="11" t="inlineStr">
        <is>
          <t>L2 可独立执行常规</t>
        </is>
      </c>
      <c r="G4" s="11" t="inlineStr">
        <is>
          <t>L3 可负责复杂/跨部门</t>
        </is>
      </c>
      <c r="H4" s="11" t="inlineStr">
        <is>
          <t>L4 可定标准/带团队/对外代表</t>
        </is>
      </c>
      <c r="I4" s="11" t="inlineStr">
        <is>
          <t>可观察证据来源</t>
        </is>
      </c>
      <c r="J4" s="11" t="inlineStr">
        <is>
          <t>对应面试题</t>
        </is>
      </c>
    </row>
    <row r="5" ht="112" customHeight="1">
      <c r="A5" s="12" t="n">
        <v>1</v>
      </c>
      <c r="B5" s="13" t="inlineStr">
        <is>
          <t>专业深度</t>
        </is>
      </c>
      <c r="C5" s="7" t="inlineStr">
        <is>
          <t>合同审查与交易结构</t>
        </is>
      </c>
      <c r="D5" s="14" t="inlineStr">
        <is>
          <t>识别合同类型、交易结构和关键风险，把商业安排写成可执行条款。</t>
        </is>
      </c>
      <c r="E5" s="15" t="inlineStr">
        <is>
          <t>在模板和指导下完成常规合同初审，能标出与模板不一致的条款并说明表面风险。</t>
        </is>
      </c>
      <c r="F5" s="15" t="inlineStr">
        <is>
          <t>独立审查标准合同和非标条款，提出替代文本，区分必须修改与可谈判项。</t>
        </is>
      </c>
      <c r="G5" s="15" t="inlineStr">
        <is>
          <t>独立设计复杂交易结构（多方、跨境、渠道、订阅等），主导跨文件一致性检查和谈判。</t>
        </is>
      </c>
      <c r="H5" s="15" t="inlineStr">
        <is>
          <t>定义公司合同风险偏好、模板体系和审批矩阵，判断重大交易是否值得做以及如何定价风险。</t>
        </is>
      </c>
      <c r="I5" s="16" t="inlineStr">
        <is>
          <t>审查记录、修订稿、谈判纪要、playbook、审批表</t>
        </is>
      </c>
      <c r="J5" s="17" t="inlineStr">
        <is>
          <t>Q1/Q2/Q3/Q4</t>
        </is>
      </c>
    </row>
    <row r="6" ht="112" customHeight="1">
      <c r="A6" s="12" t="n">
        <v>2</v>
      </c>
      <c r="B6" s="13" t="inlineStr">
        <is>
          <t>专业深度</t>
        </is>
      </c>
      <c r="C6" s="7" t="inlineStr">
        <is>
          <t>法律研究与规则适用</t>
        </is>
      </c>
      <c r="D6" s="14" t="inlineStr">
        <is>
          <t>把具体问题转化为法律问题，找到适用规则并说明不确定性。</t>
        </is>
      </c>
      <c r="E6" s="15" t="inlineStr">
        <is>
          <t>能按问题检索法规/案例，整理出处和基本结论，知道自己不知道。</t>
        </is>
      </c>
      <c r="F6" s="15" t="inlineStr">
        <is>
          <t>能区分法律、行政法规、部门规章、司法解释和监管口径，写出适用条件和不确定性。</t>
        </is>
      </c>
      <c r="G6" s="15" t="inlineStr">
        <is>
          <t>能针对新问题构建分析框架，识别规则冲突/空白，给管理层可执行建议。</t>
        </is>
      </c>
      <c r="H6" s="15" t="inlineStr">
        <is>
          <t>能预判规则变化和监管趋势，建立知识管理/外部智库，在合规范围内影响行业讨论。</t>
        </is>
      </c>
      <c r="I6" s="16" t="inlineStr">
        <is>
          <t>备忘录、研究笔记、监管回复、培训材料</t>
        </is>
      </c>
      <c r="J6" s="17" t="inlineStr">
        <is>
          <t>Q5/Q6/Q7</t>
        </is>
      </c>
    </row>
    <row r="7" ht="112" customHeight="1">
      <c r="A7" s="12" t="n">
        <v>3</v>
      </c>
      <c r="B7" s="13" t="inlineStr">
        <is>
          <t>专业深度</t>
        </is>
      </c>
      <c r="C7" s="7" t="inlineStr">
        <is>
          <t>争议与应急</t>
        </is>
      </c>
      <c r="D7" s="14" t="inlineStr">
        <is>
          <t>在争议、投诉、危机中固定事实、控制损失并选择程序。</t>
        </is>
      </c>
      <c r="E7" s="15" t="inlineStr">
        <is>
          <t>能整理证据、时间线和程序节点，按预案执行。</t>
        </is>
      </c>
      <c r="F7" s="15" t="inlineStr">
        <is>
          <t>能独立处理常规争议/投诉，评估时效、管辖、成本和和解区间。</t>
        </is>
      </c>
      <c r="G7" s="15" t="inlineStr">
        <is>
          <t>能主导复杂诉讼/仲裁/危机，制定多线策略，管理外部律师和保全。</t>
        </is>
      </c>
      <c r="H7" s="15" t="inlineStr">
        <is>
          <t>能建立争议预防和危机治理体系，向董事会报告重大风险，处理声誉/监管/刑事交叉问题。</t>
        </is>
      </c>
      <c r="I7" s="16" t="inlineStr">
        <is>
          <t>案件评估、证据清单、和解方案、复盘报告</t>
        </is>
      </c>
      <c r="J7" s="17" t="inlineStr">
        <is>
          <t>Q4/Q8</t>
        </is>
      </c>
    </row>
    <row r="8" ht="112" customHeight="1">
      <c r="A8" s="12" t="n">
        <v>4</v>
      </c>
      <c r="B8" s="13" t="inlineStr">
        <is>
          <t>专业深度</t>
        </is>
      </c>
      <c r="C8" s="7" t="inlineStr">
        <is>
          <t>合规与监管</t>
        </is>
      </c>
      <c r="D8" s="14" t="inlineStr">
        <is>
          <t>把规则转成控制、证据和监管沟通，而不是只写制度。</t>
        </is>
      </c>
      <c r="E8" s="15" t="inlineStr">
        <is>
          <t>能执行合规台账、培训和基础检查，识别红旗并升级。</t>
        </is>
      </c>
      <c r="F8" s="15" t="inlineStr">
        <is>
          <t>能独立做一个领域的风险评估、制度/流程和监管报送，解释规则要求。</t>
        </is>
      </c>
      <c r="G8" s="15" t="inlineStr">
        <is>
          <t>能主导跨领域合规项目、监管检查和调查，设计控制并验证有效性。</t>
        </is>
      </c>
      <c r="H8" s="15" t="inlineStr">
        <is>
          <t>能建体系、定风险偏好、与监管高层沟通，向董事会/委员会负责。</t>
        </is>
      </c>
      <c r="I8" s="16" t="inlineStr">
        <is>
          <t>风险地图、PIA、检查记录、调查报告、培训效果</t>
        </is>
      </c>
      <c r="J8" s="17" t="inlineStr">
        <is>
          <t>Q5/Q7/Q8</t>
        </is>
      </c>
    </row>
    <row r="9" ht="112" customHeight="1">
      <c r="A9" s="12" t="n">
        <v>5</v>
      </c>
      <c r="B9" s="13" t="inlineStr">
        <is>
          <t>专业深度</t>
        </is>
      </c>
      <c r="C9" s="7" t="inlineStr">
        <is>
          <t>专项领域（数据/IP/劳动/开源等）</t>
        </is>
      </c>
      <c r="D9" s="14" t="inlineStr">
        <is>
          <t>在至少一个专项领域形成可复用的判断和流程。</t>
        </is>
      </c>
      <c r="E9" s="15" t="inlineStr">
        <is>
          <t>了解一个专项的基本概念和流程，能在指导下收集事实、填表。</t>
        </is>
      </c>
      <c r="F9" s="15" t="inlineStr">
        <is>
          <t>能独立处理一个专项的常规问题（如 PIA 初筛、商标申请、劳动模板、开源扫描）。</t>
        </is>
      </c>
      <c r="G9" s="15" t="inlineStr">
        <is>
          <t>能在两个以上专项做深度判断，处理跨境/复杂场景，设计流程和培训。</t>
        </is>
      </c>
      <c r="H9" s="15" t="inlineStr">
        <is>
          <t>能预见专项规则变化，建立公司级标准，代表公司对外沟通或参与行业标准。</t>
        </is>
      </c>
      <c r="I9" s="16" t="inlineStr">
        <is>
          <t>PIA/评估报告、IP 台账、开源审批、劳动案件、监管沟通</t>
        </is>
      </c>
      <c r="J9" s="17" t="inlineStr">
        <is>
          <t>Q5/Q6/Q8</t>
        </is>
      </c>
    </row>
    <row r="10" ht="112" customHeight="1">
      <c r="A10" s="12" t="n">
        <v>6</v>
      </c>
      <c r="B10" s="18" t="inlineStr">
        <is>
          <t>业务理解</t>
        </is>
      </c>
      <c r="C10" s="7" t="inlineStr">
        <is>
          <t>商业模式与价值链</t>
        </is>
      </c>
      <c r="D10" s="14" t="inlineStr">
        <is>
          <t>理解公司如何赚钱、钱从哪里来、合同在价值链的哪一段。</t>
        </is>
      </c>
      <c r="E10" s="15" t="inlineStr">
        <is>
          <t>能说出公司产品、客户、收入和主要成本。</t>
        </is>
      </c>
      <c r="F10" s="15" t="inlineStr">
        <is>
          <t>能解释一条业务线的价值主张、收费模式、渠道和关键合同。</t>
        </is>
      </c>
      <c r="G10" s="15" t="inlineStr">
        <is>
          <t>能评估新商业模式的法律/商业可行性，识别收入确认、渠道冲突、生态依赖等。</t>
        </is>
      </c>
      <c r="H10" s="15" t="inlineStr">
        <is>
          <t>能参与公司战略，判断业务组合和风险/回报，向董事会提供建议。</t>
        </is>
      </c>
      <c r="I10" s="16" t="inlineStr">
        <is>
          <t>业务复盘、交易结构方案、商业案例评审</t>
        </is>
      </c>
      <c r="J10" s="17" t="inlineStr">
        <is>
          <t>Q3/Q9</t>
        </is>
      </c>
    </row>
    <row r="11" ht="112" customHeight="1">
      <c r="A11" s="12" t="n">
        <v>7</v>
      </c>
      <c r="B11" s="18" t="inlineStr">
        <is>
          <t>业务理解</t>
        </is>
      </c>
      <c r="C11" s="7" t="inlineStr">
        <is>
          <t>财务与经营指标</t>
        </is>
      </c>
      <c r="D11" s="14" t="inlineStr">
        <is>
          <t>用收入、成本、现金流和风险准备评估交易与争议。</t>
        </is>
      </c>
      <c r="E11" s="15" t="inlineStr">
        <is>
          <t>能读懂合同金额、付款节点、毛利/成本的基本含义。</t>
        </is>
      </c>
      <c r="F11" s="15" t="inlineStr">
        <is>
          <t>能用收入、毛利、现金流、回款、坏账等指标评估交易和争议。</t>
        </is>
      </c>
      <c r="G11" s="15" t="inlineStr">
        <is>
          <t>能做情景/敏感性分析，把法律方案与预算、定价、准备金联系起来。</t>
        </is>
      </c>
      <c r="H11" s="15" t="inlineStr">
        <is>
          <t>能参与预算/投资决策，理解资本结构和融资条款对经营的影响。</t>
        </is>
      </c>
      <c r="I11" s="16" t="inlineStr">
        <is>
          <t>交易测算、预算、准备金建议、董事会材料</t>
        </is>
      </c>
      <c r="J11" s="17" t="inlineStr">
        <is>
          <t>Q2/Q10</t>
        </is>
      </c>
    </row>
    <row r="12" ht="112" customHeight="1">
      <c r="A12" s="12" t="n">
        <v>8</v>
      </c>
      <c r="B12" s="18" t="inlineStr">
        <is>
          <t>业务理解</t>
        </is>
      </c>
      <c r="C12" s="7" t="inlineStr">
        <is>
          <t>产品与技术理解</t>
        </is>
      </c>
      <c r="D12" s="14" t="inlineStr">
        <is>
          <t>读懂产品形态、数据流和技术依赖，把法律要求嵌入产品。</t>
        </is>
      </c>
      <c r="E12" s="15" t="inlineStr">
        <is>
          <t>能说明产品的基本功能、交付形态和主要技术依赖。</t>
        </is>
      </c>
      <c r="F12" s="15" t="inlineStr">
        <is>
          <t>能读懂架构/数据流，识别 SaaS/本地化/API/开源等法律含义。</t>
        </is>
      </c>
      <c r="G12" s="15" t="inlineStr">
        <is>
          <t>能参与产品设计评审，把合规/合同要求嵌入产品路线图和发布流程。</t>
        </is>
      </c>
      <c r="H12" s="15" t="inlineStr">
        <is>
          <t>能判断技术趋势对法律/商业模式的影响，建立产品法务方法论。</t>
        </is>
      </c>
      <c r="I12" s="16" t="inlineStr">
        <is>
          <t>产品评审记录、数据流图、发布 gate、技术合同</t>
        </is>
      </c>
      <c r="J12" s="17" t="inlineStr">
        <is>
          <t>Q6/Q11</t>
        </is>
      </c>
    </row>
    <row r="13" ht="112" customHeight="1">
      <c r="A13" s="12" t="n">
        <v>9</v>
      </c>
      <c r="B13" s="18" t="inlineStr">
        <is>
          <t>业务理解</t>
        </is>
      </c>
      <c r="C13" s="7" t="inlineStr">
        <is>
          <t>行业与竞争</t>
        </is>
      </c>
      <c r="D13" s="14" t="inlineStr">
        <is>
          <t>理解行业规则、竞争格局和监管方向。</t>
        </is>
      </c>
      <c r="E13" s="15" t="inlineStr">
        <is>
          <t>了解行业基本监管和主要玩家。</t>
        </is>
      </c>
      <c r="F13" s="15" t="inlineStr">
        <is>
          <t>能跟踪行业规则/判例/竞争动态，给业务做提示。</t>
        </is>
      </c>
      <c r="G13" s="15" t="inlineStr">
        <is>
          <t>能分析竞争格局对交易条款/合规策略的影响，参与行业标准/政策讨论。</t>
        </is>
      </c>
      <c r="H13" s="15" t="inlineStr">
        <is>
          <t>能预判行业监管方向，建立外部网络，影响公司战略。</t>
        </is>
      </c>
      <c r="I13" s="16" t="inlineStr">
        <is>
          <t>行业简报、竞争分析、政策评论、外部会议</t>
        </is>
      </c>
      <c r="J13" s="17" t="inlineStr">
        <is>
          <t>Q3/Q7</t>
        </is>
      </c>
    </row>
    <row r="14" ht="112" customHeight="1">
      <c r="A14" s="12" t="n">
        <v>10</v>
      </c>
      <c r="B14" s="18" t="inlineStr">
        <is>
          <t>业务理解</t>
        </is>
      </c>
      <c r="C14" s="7" t="inlineStr">
        <is>
          <t>客户与销售</t>
        </is>
      </c>
      <c r="D14" s="14" t="inlineStr">
        <is>
          <t>理解客户采购、销售节奏和渠道，给可执行的交易方案。</t>
        </is>
      </c>
      <c r="E14" s="15" t="inlineStr">
        <is>
          <t>能响应销售咨询，按流程处理合同，不激化关系。</t>
        </is>
      </c>
      <c r="F14" s="15" t="inlineStr">
        <is>
          <t>能独立支持销售谈判，理解客户采购/合规要求，给双赢方案。</t>
        </is>
      </c>
      <c r="G14" s="15" t="inlineStr">
        <is>
          <t>能设计客户分级/合同策略，处理战略客户和高管关系，推动跨部门。</t>
        </is>
      </c>
      <c r="H14" s="15" t="inlineStr">
        <is>
          <t>能建立以客户为中心的法务服务模式，影响销售策略和渠道治理。</t>
        </is>
      </c>
      <c r="I14" s="16" t="inlineStr">
        <is>
          <t>客户谈判、满意度、合同周期、客户审计</t>
        </is>
      </c>
      <c r="J14" s="17" t="inlineStr">
        <is>
          <t>Q9/Q10</t>
        </is>
      </c>
    </row>
    <row r="15" ht="112" customHeight="1">
      <c r="A15" s="12" t="n">
        <v>11</v>
      </c>
      <c r="B15" s="19" t="inlineStr">
        <is>
          <t>推动力</t>
        </is>
      </c>
      <c r="C15" s="7" t="inlineStr">
        <is>
          <t>沟通与影响</t>
        </is>
      </c>
      <c r="D15" s="14" t="inlineStr">
        <is>
          <t>让不同立场的人理解风险、形成共识并采取行动。</t>
        </is>
      </c>
      <c r="E15" s="15" t="inlineStr">
        <is>
          <t>能清楚表达事实和结论，书面/口头不漏关键信息。</t>
        </is>
      </c>
      <c r="F15" s="15" t="inlineStr">
        <is>
          <t>能用业务语言解释法律风险，给选项，能处理分歧。</t>
        </is>
      </c>
      <c r="G15" s="15" t="inlineStr">
        <is>
          <t>能影响业务负责人/高管，推动跨部门共识，在压力下保持专业。</t>
        </is>
      </c>
      <c r="H15" s="15" t="inlineStr">
        <is>
          <t>能在董事会/监管/公众场合代表公司，建立信任和权威。</t>
        </is>
      </c>
      <c r="I15" s="16" t="inlineStr">
        <is>
          <t>会议纪要、邮件、汇报材料、360 反馈</t>
        </is>
      </c>
      <c r="J15" s="17" t="inlineStr">
        <is>
          <t>Q9/Q11</t>
        </is>
      </c>
    </row>
    <row r="16" ht="112" customHeight="1">
      <c r="A16" s="12" t="n">
        <v>12</v>
      </c>
      <c r="B16" s="19" t="inlineStr">
        <is>
          <t>推动力</t>
        </is>
      </c>
      <c r="C16" s="7" t="inlineStr">
        <is>
          <t>项目管理</t>
        </is>
      </c>
      <c r="D16" s="14" t="inlineStr">
        <is>
          <t>把目标拆成范围、时间、责任和指标，交付可核查结果。</t>
        </is>
      </c>
      <c r="E16" s="15" t="inlineStr">
        <is>
          <t>能按计划完成自己负责的任务，及时更新状态。</t>
        </is>
      </c>
      <c r="F16" s="15" t="inlineStr">
        <is>
          <t>能独立管理一个中等项目（范围、时间、资源、风险），交付可核查成果。</t>
        </is>
      </c>
      <c r="G16" s="15" t="inlineStr">
        <is>
          <t>能管理跨部门/多团队项目，设 RACI、里程碑、指标，处理依赖和冲突。</t>
        </is>
      </c>
      <c r="H16" s="15" t="inlineStr">
        <is>
          <t>能建立项目组合/治理机制，把战略拆成可执行路线图。</t>
        </is>
      </c>
      <c r="I16" s="16" t="inlineStr">
        <is>
          <t>项目计划、里程碑、复盘、指标</t>
        </is>
      </c>
      <c r="J16" s="17" t="inlineStr">
        <is>
          <t>Q10/Q11</t>
        </is>
      </c>
    </row>
    <row r="17" ht="112" customHeight="1">
      <c r="A17" s="12" t="n">
        <v>13</v>
      </c>
      <c r="B17" s="19" t="inlineStr">
        <is>
          <t>推动力</t>
        </is>
      </c>
      <c r="C17" s="7" t="inlineStr">
        <is>
          <t>决策与担当</t>
        </is>
      </c>
      <c r="D17" s="14" t="inlineStr">
        <is>
          <t>在授权范围内做判断，超出范围及时升级并承担结果。</t>
        </is>
      </c>
      <c r="E17" s="15" t="inlineStr">
        <is>
          <t>能在授权范围内做小决定，超出范围及时请示。</t>
        </is>
      </c>
      <c r="F17" s="15" t="inlineStr">
        <is>
          <t>能独立做常规风险判断，记录依据，承担结果。</t>
        </is>
      </c>
      <c r="G17" s="15" t="inlineStr">
        <is>
          <t>能在信息不完整/时间压力下做取舍，明确升级和止损，保护公司底线。</t>
        </is>
      </c>
      <c r="H17" s="15" t="inlineStr">
        <is>
          <t>能在重大危机/不确定性中做决策，向董事会/监管负责，建立决策文化。</t>
        </is>
      </c>
      <c r="I17" s="16" t="inlineStr">
        <is>
          <t>决策记录、风险接受书、复盘、危机处理</t>
        </is>
      </c>
      <c r="J17" s="17" t="inlineStr">
        <is>
          <t>Q9/Q4</t>
        </is>
      </c>
    </row>
    <row r="18" ht="112" customHeight="1">
      <c r="A18" s="12" t="n">
        <v>14</v>
      </c>
      <c r="B18" s="19" t="inlineStr">
        <is>
          <t>推动力</t>
        </is>
      </c>
      <c r="C18" s="7" t="inlineStr">
        <is>
          <t>外部资源管理</t>
        </is>
      </c>
      <c r="D18" s="14" t="inlineStr">
        <is>
          <t>用外部律师/机构补齐能力，同时控制范围、预算和质量。</t>
        </is>
      </c>
      <c r="E18" s="15" t="inlineStr">
        <is>
          <t>能按指示联系外部律师，整理材料和账单。</t>
        </is>
      </c>
      <c r="F18" s="15" t="inlineStr">
        <is>
          <t>能独立管理外部律师的范围、预算、时间和质量，控制单案成本。</t>
        </is>
      </c>
      <c r="G18" s="15" t="inlineStr">
        <is>
          <t>能设计外部资源策略（常法/专项/替代服务），做招标/比价/绩效。</t>
        </is>
      </c>
      <c r="H18" s="15" t="inlineStr">
        <is>
          <t>能建立外部智库/合作伙伴生态，做长期能力和成本优化。</t>
        </is>
      </c>
      <c r="I18" s="16" t="inlineStr">
        <is>
          <t>外部律师评估、预算/账单、招标、绩效</t>
        </is>
      </c>
      <c r="J18" s="17" t="inlineStr">
        <is>
          <t>Q10</t>
        </is>
      </c>
    </row>
    <row r="19" ht="112" customHeight="1">
      <c r="A19" s="12" t="n">
        <v>15</v>
      </c>
      <c r="B19" s="19" t="inlineStr">
        <is>
          <t>推动力</t>
        </is>
      </c>
      <c r="C19" s="7" t="inlineStr">
        <is>
          <t>团队建设与带教</t>
        </is>
      </c>
      <c r="D19" s="14" t="inlineStr">
        <is>
          <t>把个人能力变成团队能力，建立质量标准和成长路径。</t>
        </is>
      </c>
      <c r="E19" s="15" t="inlineStr">
        <is>
          <t>能分享知识、配合团队，接受反馈。</t>
        </is>
      </c>
      <c r="F19" s="15" t="inlineStr">
        <is>
          <t>能带教新人/实习生，做质量抽查，给具体反馈。</t>
        </is>
      </c>
      <c r="G19" s="15" t="inlineStr">
        <is>
          <t>能设计团队分工、能力矩阵、招聘和培养计划，处理绩效问题。</t>
        </is>
      </c>
      <c r="H19" s="15" t="inlineStr">
        <is>
          <t>能建梯队/继任/文化，让团队在不确定中自我驱动。</t>
        </is>
      </c>
      <c r="I19" s="16" t="inlineStr">
        <is>
          <t>带教记录、能力评估、招聘、团队反馈</t>
        </is>
      </c>
      <c r="J19" s="17" t="inlineStr">
        <is>
          <t>Q12</t>
        </is>
      </c>
    </row>
    <row r="21" ht="28" customHeight="1">
      <c r="A21" s="20" t="inlineStr">
        <is>
          <t>使用提示：先按岗位确定目标层级（如资深法务 L2—L3、法务负责人 L4），再看该层级对应的行为锚点；不要用“年限”直接替代能力判断。</t>
        </is>
      </c>
    </row>
  </sheetData>
  <autoFilter ref="A4:J19"/>
  <mergeCells count="3">
    <mergeCell ref="A1:J1"/>
    <mergeCell ref="A21:J21"/>
    <mergeCell ref="A2:J2"/>
  </mergeCells>
  <printOptions horizontalCentered="1"/>
  <pageMargins left="0.4" right="0.4" top="0.5" bottom="0.5" header="0.5" footer="0.5"/>
  <pageSetup orientation="landscape" paperSize="8" fitToHeight="0" fitToWidth="1"/>
  <headerFooter>
    <oddHeader/>
    <oddFooter>&amp;C&amp;8 &amp;K808080法务OPC · M10 团队与授权&amp;R&amp;8 &amp;K808080第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8" customWidth="1" min="3" max="3"/>
    <col width="12" customWidth="1" min="4" max="4"/>
    <col width="50" customWidth="1" min="5" max="5"/>
    <col width="13" customWidth="1" min="6" max="6"/>
  </cols>
  <sheetData>
    <row r="1" ht="34" customHeight="1">
      <c r="A1" s="1" t="inlineStr">
        <is>
          <t>定级评估表（输入 15 项评级，自动汇总建议层级）</t>
        </is>
      </c>
    </row>
    <row r="2" ht="30" customHeight="1">
      <c r="A2" s="2" t="inlineStr">
        <is>
          <t>黄色为输入区；须填 15 项整数评级 1—4、逐项证据及红线核验。建议层级须人工复核，不构成授权。</t>
        </is>
      </c>
    </row>
    <row r="4" ht="22" customHeight="1">
      <c r="A4" s="3" t="inlineStr">
        <is>
          <t>一、候选人信息</t>
        </is>
      </c>
    </row>
    <row r="5" ht="30" customHeight="1">
      <c r="A5" s="21" t="inlineStr">
        <is>
          <t>候选人（姓名/编号）</t>
        </is>
      </c>
      <c r="B5" s="27" t="n"/>
      <c r="C5" s="22" t="inlineStr"/>
      <c r="D5" s="21" t="inlineStr">
        <is>
          <t>应聘/目标岗位</t>
        </is>
      </c>
      <c r="E5" s="22" t="inlineStr"/>
      <c r="F5" s="27" t="n"/>
    </row>
    <row r="6" ht="30" customHeight="1">
      <c r="A6" s="21" t="inlineStr">
        <is>
          <t>评估人</t>
        </is>
      </c>
      <c r="B6" s="27" t="n"/>
      <c r="C6" s="22" t="inlineStr"/>
      <c r="D6" s="21" t="inlineStr">
        <is>
          <t>评估日期</t>
        </is>
      </c>
      <c r="E6" s="22" t="inlineStr"/>
      <c r="F6" s="27" t="n"/>
    </row>
    <row r="7" ht="30" customHeight="1">
      <c r="A7" s="21" t="inlineStr">
        <is>
          <t>红线触发（R1-R3）</t>
        </is>
      </c>
      <c r="B7" s="27" t="n"/>
      <c r="C7" s="23" t="n"/>
      <c r="D7" s="21" t="inlineStr">
        <is>
          <t>评估状态</t>
        </is>
      </c>
      <c r="E7" s="24">
        <f>IF(COUNT(D11:D25)&lt;15,"已填 "&amp;COUNT(D11:D25)&amp;"/15",IF(OR(MIN(D11:D25)&lt;1,MAX(D11:D25)&gt;4,SUMPRODUCT(--(MOD(D11:D25,1)&lt;&gt;0))&gt;0),"评级无效",IF(COUNTBLANK(E11:E25)&gt;0,"待补证据",IF(AND(C7&lt;&gt;"是",C7&lt;&gt;"否"),"待核红线","已完成"))))</f>
        <v/>
      </c>
      <c r="F7" s="27" t="n"/>
    </row>
    <row r="9" ht="22" customHeight="1">
      <c r="A9" s="3" t="inlineStr">
        <is>
          <t>二、能力项评分（1—4 分，必须写证据）</t>
        </is>
      </c>
    </row>
    <row r="10" ht="28" customHeight="1">
      <c r="A10" s="11" t="inlineStr">
        <is>
          <t>序号</t>
        </is>
      </c>
      <c r="B10" s="11" t="inlineStr">
        <is>
          <t>维度</t>
        </is>
      </c>
      <c r="C10" s="11" t="inlineStr">
        <is>
          <t>能力项</t>
        </is>
      </c>
      <c r="D10" s="11" t="inlineStr">
        <is>
          <t>评级</t>
        </is>
      </c>
      <c r="E10" s="11" t="inlineStr">
        <is>
          <t>评分依据 / 可观察证据</t>
        </is>
      </c>
      <c r="F10" s="11" t="inlineStr">
        <is>
          <t>对应面试题</t>
        </is>
      </c>
    </row>
    <row r="11" ht="28" customHeight="1">
      <c r="A11" s="25" t="n">
        <v>1</v>
      </c>
      <c r="B11" s="25" t="inlineStr">
        <is>
          <t>专业深度</t>
        </is>
      </c>
      <c r="C11" s="14" t="inlineStr">
        <is>
          <t>合同审查与交易结构</t>
        </is>
      </c>
      <c r="D11" s="26" t="n"/>
      <c r="E11" s="22" t="inlineStr"/>
      <c r="F11" s="25" t="inlineStr">
        <is>
          <t>Q1/Q2/Q3/Q4</t>
        </is>
      </c>
    </row>
    <row r="12" ht="28" customHeight="1">
      <c r="A12" s="25" t="n">
        <v>2</v>
      </c>
      <c r="B12" s="25" t="inlineStr">
        <is>
          <t>专业深度</t>
        </is>
      </c>
      <c r="C12" s="14" t="inlineStr">
        <is>
          <t>法律研究与规则适用</t>
        </is>
      </c>
      <c r="D12" s="26" t="n"/>
      <c r="E12" s="22" t="inlineStr"/>
      <c r="F12" s="25" t="inlineStr">
        <is>
          <t>Q5/Q6/Q7</t>
        </is>
      </c>
    </row>
    <row r="13" ht="28" customHeight="1">
      <c r="A13" s="25" t="n">
        <v>3</v>
      </c>
      <c r="B13" s="25" t="inlineStr">
        <is>
          <t>专业深度</t>
        </is>
      </c>
      <c r="C13" s="14" t="inlineStr">
        <is>
          <t>争议与应急</t>
        </is>
      </c>
      <c r="D13" s="26" t="n"/>
      <c r="E13" s="22" t="inlineStr"/>
      <c r="F13" s="25" t="inlineStr">
        <is>
          <t>Q4/Q8</t>
        </is>
      </c>
    </row>
    <row r="14" ht="28" customHeight="1">
      <c r="A14" s="25" t="n">
        <v>4</v>
      </c>
      <c r="B14" s="25" t="inlineStr">
        <is>
          <t>专业深度</t>
        </is>
      </c>
      <c r="C14" s="14" t="inlineStr">
        <is>
          <t>合规与监管</t>
        </is>
      </c>
      <c r="D14" s="26" t="n"/>
      <c r="E14" s="22" t="inlineStr"/>
      <c r="F14" s="25" t="inlineStr">
        <is>
          <t>Q5/Q7/Q8</t>
        </is>
      </c>
    </row>
    <row r="15" ht="28" customHeight="1">
      <c r="A15" s="25" t="n">
        <v>5</v>
      </c>
      <c r="B15" s="25" t="inlineStr">
        <is>
          <t>专业深度</t>
        </is>
      </c>
      <c r="C15" s="14" t="inlineStr">
        <is>
          <t>专项领域（数据/IP/劳动/开源等）</t>
        </is>
      </c>
      <c r="D15" s="26" t="n"/>
      <c r="E15" s="22" t="inlineStr"/>
      <c r="F15" s="25" t="inlineStr">
        <is>
          <t>Q5/Q6/Q8</t>
        </is>
      </c>
    </row>
    <row r="16" ht="28" customHeight="1">
      <c r="A16" s="25" t="n">
        <v>6</v>
      </c>
      <c r="B16" s="25" t="inlineStr">
        <is>
          <t>业务理解</t>
        </is>
      </c>
      <c r="C16" s="14" t="inlineStr">
        <is>
          <t>商业模式与价值链</t>
        </is>
      </c>
      <c r="D16" s="26" t="n"/>
      <c r="E16" s="22" t="inlineStr"/>
      <c r="F16" s="25" t="inlineStr">
        <is>
          <t>Q3/Q9</t>
        </is>
      </c>
    </row>
    <row r="17" ht="28" customHeight="1">
      <c r="A17" s="25" t="n">
        <v>7</v>
      </c>
      <c r="B17" s="25" t="inlineStr">
        <is>
          <t>业务理解</t>
        </is>
      </c>
      <c r="C17" s="14" t="inlineStr">
        <is>
          <t>财务与经营指标</t>
        </is>
      </c>
      <c r="D17" s="26" t="n"/>
      <c r="E17" s="22" t="inlineStr"/>
      <c r="F17" s="25" t="inlineStr">
        <is>
          <t>Q2/Q10</t>
        </is>
      </c>
    </row>
    <row r="18" ht="28" customHeight="1">
      <c r="A18" s="25" t="n">
        <v>8</v>
      </c>
      <c r="B18" s="25" t="inlineStr">
        <is>
          <t>业务理解</t>
        </is>
      </c>
      <c r="C18" s="14" t="inlineStr">
        <is>
          <t>产品与技术理解</t>
        </is>
      </c>
      <c r="D18" s="26" t="n"/>
      <c r="E18" s="22" t="inlineStr"/>
      <c r="F18" s="25" t="inlineStr">
        <is>
          <t>Q6/Q11</t>
        </is>
      </c>
    </row>
    <row r="19" ht="28" customHeight="1">
      <c r="A19" s="25" t="n">
        <v>9</v>
      </c>
      <c r="B19" s="25" t="inlineStr">
        <is>
          <t>业务理解</t>
        </is>
      </c>
      <c r="C19" s="14" t="inlineStr">
        <is>
          <t>行业与竞争</t>
        </is>
      </c>
      <c r="D19" s="26" t="n"/>
      <c r="E19" s="22" t="inlineStr"/>
      <c r="F19" s="25" t="inlineStr">
        <is>
          <t>Q3/Q7</t>
        </is>
      </c>
    </row>
    <row r="20" ht="28" customHeight="1">
      <c r="A20" s="25" t="n">
        <v>10</v>
      </c>
      <c r="B20" s="25" t="inlineStr">
        <is>
          <t>业务理解</t>
        </is>
      </c>
      <c r="C20" s="14" t="inlineStr">
        <is>
          <t>客户与销售</t>
        </is>
      </c>
      <c r="D20" s="26" t="n"/>
      <c r="E20" s="22" t="inlineStr"/>
      <c r="F20" s="25" t="inlineStr">
        <is>
          <t>Q9/Q10</t>
        </is>
      </c>
    </row>
    <row r="21" ht="28" customHeight="1">
      <c r="A21" s="25" t="n">
        <v>11</v>
      </c>
      <c r="B21" s="25" t="inlineStr">
        <is>
          <t>推动力</t>
        </is>
      </c>
      <c r="C21" s="14" t="inlineStr">
        <is>
          <t>沟通与影响</t>
        </is>
      </c>
      <c r="D21" s="26" t="n"/>
      <c r="E21" s="22" t="inlineStr"/>
      <c r="F21" s="25" t="inlineStr">
        <is>
          <t>Q9/Q11</t>
        </is>
      </c>
    </row>
    <row r="22" ht="28" customHeight="1">
      <c r="A22" s="25" t="n">
        <v>12</v>
      </c>
      <c r="B22" s="25" t="inlineStr">
        <is>
          <t>推动力</t>
        </is>
      </c>
      <c r="C22" s="14" t="inlineStr">
        <is>
          <t>项目管理</t>
        </is>
      </c>
      <c r="D22" s="26" t="n"/>
      <c r="E22" s="22" t="inlineStr"/>
      <c r="F22" s="25" t="inlineStr">
        <is>
          <t>Q10/Q11</t>
        </is>
      </c>
    </row>
    <row r="23" ht="28" customHeight="1">
      <c r="A23" s="25" t="n">
        <v>13</v>
      </c>
      <c r="B23" s="25" t="inlineStr">
        <is>
          <t>推动力</t>
        </is>
      </c>
      <c r="C23" s="14" t="inlineStr">
        <is>
          <t>决策与担当</t>
        </is>
      </c>
      <c r="D23" s="26" t="n"/>
      <c r="E23" s="22" t="inlineStr"/>
      <c r="F23" s="25" t="inlineStr">
        <is>
          <t>Q9/Q4</t>
        </is>
      </c>
    </row>
    <row r="24" ht="28" customHeight="1">
      <c r="A24" s="25" t="n">
        <v>14</v>
      </c>
      <c r="B24" s="25" t="inlineStr">
        <is>
          <t>推动力</t>
        </is>
      </c>
      <c r="C24" s="14" t="inlineStr">
        <is>
          <t>外部资源管理</t>
        </is>
      </c>
      <c r="D24" s="26" t="n"/>
      <c r="E24" s="22" t="inlineStr"/>
      <c r="F24" s="25" t="inlineStr">
        <is>
          <t>Q10</t>
        </is>
      </c>
    </row>
    <row r="25" ht="28" customHeight="1">
      <c r="A25" s="25" t="n">
        <v>15</v>
      </c>
      <c r="B25" s="25" t="inlineStr">
        <is>
          <t>推动力</t>
        </is>
      </c>
      <c r="C25" s="14" t="inlineStr">
        <is>
          <t>团队建设与带教</t>
        </is>
      </c>
      <c r="D25" s="26" t="n"/>
      <c r="E25" s="22" t="inlineStr"/>
      <c r="F25" s="25" t="inlineStr">
        <is>
          <t>Q12</t>
        </is>
      </c>
    </row>
    <row r="27" ht="22" customHeight="1">
      <c r="A27" s="3" t="inlineStr">
        <is>
          <t>三、自动汇总（公式，不要手改）</t>
        </is>
      </c>
    </row>
    <row r="28" ht="24" customHeight="1">
      <c r="A28" s="11" t="inlineStr"/>
      <c r="B28" s="11" t="inlineStr">
        <is>
          <t>维度</t>
        </is>
      </c>
      <c r="C28" s="11" t="inlineStr">
        <is>
          <t>均分</t>
        </is>
      </c>
      <c r="D28" s="27" t="n"/>
      <c r="E28" s="11" t="inlineStr">
        <is>
          <t>说明</t>
        </is>
      </c>
      <c r="F28" s="27" t="n"/>
    </row>
    <row r="29">
      <c r="B29" s="28" t="inlineStr">
        <is>
          <t>专业深度</t>
        </is>
      </c>
      <c r="C29" s="29">
        <f>IFERROR(ROUND(AVERAGEIF($B$11:$B$25,B29,$D$11:$D$25),2),0)</f>
        <v/>
      </c>
      <c r="D29" s="27" t="n"/>
      <c r="E29" s="30" t="inlineStr"/>
      <c r="F29" s="27" t="n"/>
    </row>
    <row r="30">
      <c r="B30" s="28" t="inlineStr">
        <is>
          <t>业务理解</t>
        </is>
      </c>
      <c r="C30" s="29">
        <f>IFERROR(ROUND(AVERAGEIF($B$11:$B$25,B30,$D$11:$D$25),2),0)</f>
        <v/>
      </c>
      <c r="D30" s="27" t="n"/>
      <c r="E30" s="30" t="inlineStr"/>
      <c r="F30" s="27" t="n"/>
    </row>
    <row r="31">
      <c r="B31" s="28" t="inlineStr">
        <is>
          <t>推动力</t>
        </is>
      </c>
      <c r="C31" s="29">
        <f>IFERROR(ROUND(AVERAGEIF($B$11:$B$25,B31,$D$11:$D$25),2),0)</f>
        <v/>
      </c>
      <c r="D31" s="27" t="n"/>
      <c r="E31" s="30" t="inlineStr"/>
      <c r="F31" s="27" t="n"/>
    </row>
    <row r="33" ht="32" customHeight="1">
      <c r="A33" s="21" t="inlineStr">
        <is>
          <t>综合均分（15 项）</t>
        </is>
      </c>
      <c r="B33" s="27" t="n"/>
      <c r="C33" s="29">
        <f>IFERROR(ROUND(AVERAGE($D$11:$D$25),2),0)</f>
        <v/>
      </c>
      <c r="D33" s="27" t="n"/>
      <c r="E33" s="31" t="inlineStr">
        <is>
          <t>保留两位小数；仅作参考，不替代短板判断。</t>
        </is>
      </c>
      <c r="F33" s="27" t="n"/>
    </row>
    <row r="34" ht="32" customHeight="1">
      <c r="A34" s="21" t="inlineStr">
        <is>
          <t>最低维度均分</t>
        </is>
      </c>
      <c r="B34" s="27" t="n"/>
      <c r="C34" s="29">
        <f>IFERROR(ROUND(MIN(C29:C31),2),0)</f>
        <v/>
      </c>
      <c r="D34" s="27" t="n"/>
      <c r="E34" s="31" t="inlineStr">
        <is>
          <t>三个维度均分中的最低值，用于层级封顶。</t>
        </is>
      </c>
      <c r="F34" s="27" t="n"/>
    </row>
    <row r="35" ht="32" customHeight="1">
      <c r="A35" s="21" t="inlineStr">
        <is>
          <t>最低维度</t>
        </is>
      </c>
      <c r="B35" s="27" t="n"/>
      <c r="C35" s="29">
        <f>IF(C34=0,"待评分",IFERROR(INDEX($B$29:$B$31,MATCH(C34,$C$29:$C$31,0)),""))</f>
        <v/>
      </c>
      <c r="D35" s="27" t="n"/>
      <c r="E35" s="31" t="inlineStr">
        <is>
          <t>短板所在维度；招聘/培养优先补。</t>
        </is>
      </c>
      <c r="F35" s="27" t="n"/>
    </row>
    <row r="36" ht="32" customHeight="1">
      <c r="A36" s="21" t="inlineStr">
        <is>
          <t>基础层级（按均分）</t>
        </is>
      </c>
      <c r="B36" s="27" t="n"/>
      <c r="C36" s="29">
        <f>IF($E$7&lt;&gt;"已完成","待核验",IF(C33&lt;1.8,1,IF(C33&lt;2.6,2,IF(C33&lt;3.4,3,4))))</f>
        <v/>
      </c>
      <c r="D36" s="27" t="n"/>
      <c r="E36" s="31" t="inlineStr">
        <is>
          <t>均分 &lt;1.8=L1；&lt;2.6=L2；&lt;3.4=L3；≥3.4=L4。</t>
        </is>
      </c>
      <c r="F36" s="27" t="n"/>
    </row>
    <row r="37" ht="32" customHeight="1">
      <c r="A37" s="21" t="inlineStr">
        <is>
          <t>层级上限（按短板）</t>
        </is>
      </c>
      <c r="B37" s="27" t="n"/>
      <c r="C37" s="29">
        <f>IF($E$7&lt;&gt;"已完成","待核验",IF(C34&lt;2,1,IF(C34&lt;2.5,2,IF(C34&lt;3,3,4))))</f>
        <v/>
      </c>
      <c r="D37" s="27" t="n"/>
      <c r="E37" s="31" t="inlineStr">
        <is>
          <t>最低维度 &lt;2=L1；&lt;2.5=L2；&lt;3=L3；≥3=L4。</t>
        </is>
      </c>
      <c r="F37" s="27" t="n"/>
    </row>
    <row r="38" ht="32" customHeight="1">
      <c r="A38" s="21" t="inlineStr">
        <is>
          <t>最终层级（数字）</t>
        </is>
      </c>
      <c r="B38" s="27" t="n"/>
      <c r="C38" s="29">
        <f>IF($E$7&lt;&gt;"已完成","待核验",MIN(C36,C37))</f>
        <v/>
      </c>
      <c r="D38" s="27" t="n"/>
      <c r="E38" s="31" t="inlineStr">
        <is>
          <t>取基础层级与层级上限的较低者，防止“总分高、短板致命”。</t>
        </is>
      </c>
      <c r="F38" s="27" t="n"/>
    </row>
    <row r="39" ht="30" customHeight="1">
      <c r="A39" s="32">
        <f>IF($C$7="是","不推荐（红线触发）",IF($E$7&lt;&gt;"已完成","待核验："&amp;$E$7,IF(C38=4,"建议 L4：需另核验团队/预算/董事会经验",IF(C38=3,"建议 L3：可独立负责复杂事项",IF(C38=2,"建议 L2：可独立执行常规事项","建议 L1：需带教")))))</f>
        <v/>
      </c>
      <c r="B39" s="35" t="n"/>
      <c r="C39" s="35" t="n"/>
      <c r="D39" s="35" t="n"/>
      <c r="E39" s="35" t="n"/>
      <c r="F39" s="27" t="n"/>
    </row>
    <row r="41" ht="28" customHeight="1">
      <c r="A41" s="20" t="inlineStr">
        <is>
          <t>示例：均分 3.2、最低维度 2.3 → 基础 L3、上限 L2 → 最终 L2。总分高但业务理解/推动力短板明显时，不直接给 L3。</t>
        </is>
      </c>
    </row>
    <row r="42" ht="24" customHeight="1">
      <c r="A42" s="20" t="inlineStr">
        <is>
          <t>边界：层级是能力判断，不是头衔或签署授权；对外签署以公司章程、董事会决议和授权委托书为准。</t>
        </is>
      </c>
    </row>
  </sheetData>
  <mergeCells count="40">
    <mergeCell ref="A41:F41"/>
    <mergeCell ref="C34:D34"/>
    <mergeCell ref="C30:D30"/>
    <mergeCell ref="C33:D33"/>
    <mergeCell ref="E33:F33"/>
    <mergeCell ref="A27:F27"/>
    <mergeCell ref="E5:F5"/>
    <mergeCell ref="A36:B36"/>
    <mergeCell ref="A6:B6"/>
    <mergeCell ref="C35:D35"/>
    <mergeCell ref="A2:F2"/>
    <mergeCell ref="E35:F35"/>
    <mergeCell ref="C29:D29"/>
    <mergeCell ref="E38:F38"/>
    <mergeCell ref="A7:B7"/>
    <mergeCell ref="E29:F29"/>
    <mergeCell ref="A42:F42"/>
    <mergeCell ref="A37:B37"/>
    <mergeCell ref="E28:F28"/>
    <mergeCell ref="A4:F4"/>
    <mergeCell ref="C31:D31"/>
    <mergeCell ref="E31:F31"/>
    <mergeCell ref="E34:F34"/>
    <mergeCell ref="E6:F6"/>
    <mergeCell ref="E30:F30"/>
    <mergeCell ref="A33:B33"/>
    <mergeCell ref="A9:F9"/>
    <mergeCell ref="A5:B5"/>
    <mergeCell ref="C36:D36"/>
    <mergeCell ref="E36:F36"/>
    <mergeCell ref="A39:F39"/>
    <mergeCell ref="A35:B35"/>
    <mergeCell ref="A38:B38"/>
    <mergeCell ref="C38:D38"/>
    <mergeCell ref="E7:F7"/>
    <mergeCell ref="A1:F1"/>
    <mergeCell ref="C37:D37"/>
    <mergeCell ref="C28:D28"/>
    <mergeCell ref="E37:F37"/>
    <mergeCell ref="A34:B34"/>
  </mergeCells>
  <conditionalFormatting sqref="D11:D25">
    <cfRule type="colorScale" priority="1">
      <colorScale>
        <cfvo type="num" val="1"/>
        <cfvo type="num" val="2.5"/>
        <cfvo type="num" val="4"/>
        <color rgb="00F8CBAD"/>
        <color rgb="00FFE699"/>
        <color rgb="00A9D08E"/>
      </colorScale>
    </cfRule>
  </conditionalFormatting>
  <dataValidations count="2">
    <dataValidation sqref="C7" showDropDown="0" showInputMessage="0" showErrorMessage="1" allowBlank="1" errorTitle="红线是否触发" error="请从下拉列表中选择。" type="list">
      <formula1>"否,是"</formula1>
    </dataValidation>
    <dataValidation sqref="D11:D25" showDropDown="0" showInputMessage="0" showErrorMessage="1" allowBlank="1" errorTitle="请输入 1—4" error="1=需指导；2=可独立执行常规；3=可独立负责复杂/跨部门；4=可定标准/带团队/对外代表" type="list">
      <formula1>"1,2,3,4"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&amp;C&amp;8 &amp;K808080法务OPC · M10 团队与授权&amp;R&amp;8 &amp;K808080第 &amp;P 页 / 共 &amp;N 页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26" customWidth="1" min="3" max="3"/>
    <col width="11" customWidth="1" min="4" max="4"/>
    <col width="36" customWidth="1" min="5" max="5"/>
    <col width="11" customWidth="1" min="6" max="6"/>
    <col width="36" customWidth="1" min="7" max="7"/>
  </cols>
  <sheetData>
    <row r="1" ht="34" customHeight="1">
      <c r="A1" s="1" t="inlineStr">
        <is>
          <t>示例：两名虚构候选人的定级对比</t>
        </is>
      </c>
    </row>
    <row r="2" ht="30" customHeight="1">
      <c r="A2" s="2" t="inlineStr">
        <is>
          <t>以下人物、经历、分数均为虚构，仅用于演示“均分 + 短板封顶”的算法，不对应任何真实人员。</t>
        </is>
      </c>
    </row>
    <row r="3" ht="24" customHeight="1">
      <c r="A3" s="33" t="inlineStr">
        <is>
          <t>⚠ 虚构示例：示例 A / 示例 B 均为虚构人物；请勿据此推断任何真实员工或候选人。</t>
        </is>
      </c>
    </row>
    <row r="5" ht="40" customHeight="1">
      <c r="A5" s="11" t="inlineStr">
        <is>
          <t>序号</t>
        </is>
      </c>
      <c r="B5" s="11" t="inlineStr">
        <is>
          <t>维度</t>
        </is>
      </c>
      <c r="C5" s="11" t="inlineStr">
        <is>
          <t>能力项</t>
        </is>
      </c>
      <c r="D5" s="11" t="inlineStr">
        <is>
          <t>示例 A 评级</t>
        </is>
      </c>
      <c r="E5" s="11" t="inlineStr">
        <is>
          <t>示例 A 证据（虚构）</t>
        </is>
      </c>
      <c r="F5" s="11" t="inlineStr">
        <is>
          <t>示例 B 评级</t>
        </is>
      </c>
      <c r="G5" s="11" t="inlineStr">
        <is>
          <t>示例 B 证据（虚构）</t>
        </is>
      </c>
    </row>
    <row r="6" ht="38" customHeight="1">
      <c r="A6" s="25" t="n">
        <v>1</v>
      </c>
      <c r="B6" s="25" t="inlineStr">
        <is>
          <t>专业深度</t>
        </is>
      </c>
      <c r="C6" s="14" t="inlineStr">
        <is>
          <t>合同审查与交易结构</t>
        </is>
      </c>
      <c r="D6" s="26" t="n">
        <v>4</v>
      </c>
      <c r="E6" s="34" t="inlineStr">
        <is>
          <t>独立审过 200+ 份 SaaS 合同，能设计渠道/订阅结构</t>
        </is>
      </c>
      <c r="F6" s="26" t="n">
        <v>4</v>
      </c>
      <c r="G6" s="34" t="inlineStr">
        <is>
          <t>合同审查强，但复杂交易结构经验少</t>
        </is>
      </c>
    </row>
    <row r="7" ht="38" customHeight="1">
      <c r="A7" s="25" t="n">
        <v>2</v>
      </c>
      <c r="B7" s="25" t="inlineStr">
        <is>
          <t>专业深度</t>
        </is>
      </c>
      <c r="C7" s="14" t="inlineStr">
        <is>
          <t>法律研究与规则适用</t>
        </is>
      </c>
      <c r="D7" s="26" t="n">
        <v>3</v>
      </c>
      <c r="E7" s="34" t="inlineStr">
        <is>
          <t>写过数据出境和开源两份备忘录，出处清楚</t>
        </is>
      </c>
      <c r="F7" s="26" t="n">
        <v>4</v>
      </c>
      <c r="G7" s="34" t="inlineStr">
        <is>
          <t>研究深，能写长备忘录</t>
        </is>
      </c>
    </row>
    <row r="8" ht="38" customHeight="1">
      <c r="A8" s="25" t="n">
        <v>3</v>
      </c>
      <c r="B8" s="25" t="inlineStr">
        <is>
          <t>专业深度</t>
        </is>
      </c>
      <c r="C8" s="14" t="inlineStr">
        <is>
          <t>争议与应急</t>
        </is>
      </c>
      <c r="D8" s="26" t="n">
        <v>3</v>
      </c>
      <c r="E8" s="34" t="inlineStr">
        <is>
          <t>处理过 3 起仲裁，能管理外部律师</t>
        </is>
      </c>
      <c r="F8" s="26" t="n">
        <v>4</v>
      </c>
      <c r="G8" s="34" t="inlineStr">
        <is>
          <t>争议处理强，能独立开庭</t>
        </is>
      </c>
    </row>
    <row r="9" ht="38" customHeight="1">
      <c r="A9" s="25" t="n">
        <v>4</v>
      </c>
      <c r="B9" s="25" t="inlineStr">
        <is>
          <t>专业深度</t>
        </is>
      </c>
      <c r="C9" s="14" t="inlineStr">
        <is>
          <t>合规与监管</t>
        </is>
      </c>
      <c r="D9" s="26" t="n">
        <v>3</v>
      </c>
      <c r="E9" s="34" t="inlineStr">
        <is>
          <t>做过 PIA 和反贿赂培训，但监管检查经验少</t>
        </is>
      </c>
      <c r="F9" s="26" t="n">
        <v>4</v>
      </c>
      <c r="G9" s="34" t="inlineStr">
        <is>
          <t>合规体系强，做过监管检查</t>
        </is>
      </c>
    </row>
    <row r="10" ht="38" customHeight="1">
      <c r="A10" s="25" t="n">
        <v>5</v>
      </c>
      <c r="B10" s="25" t="inlineStr">
        <is>
          <t>专业深度</t>
        </is>
      </c>
      <c r="C10" s="14" t="inlineStr">
        <is>
          <t>专项领域（数据/IP/劳动/开源等）</t>
        </is>
      </c>
      <c r="D10" s="26" t="n">
        <v>3</v>
      </c>
      <c r="E10" s="34" t="inlineStr">
        <is>
          <t>数据合规较深，劳动/开源一般</t>
        </is>
      </c>
      <c r="F10" s="26" t="n">
        <v>4</v>
      </c>
      <c r="G10" s="34" t="inlineStr">
        <is>
          <t>数据/反贿赂深，劳动一般</t>
        </is>
      </c>
    </row>
    <row r="11" ht="38" customHeight="1">
      <c r="A11" s="25" t="n">
        <v>6</v>
      </c>
      <c r="B11" s="25" t="inlineStr">
        <is>
          <t>业务理解</t>
        </is>
      </c>
      <c r="C11" s="14" t="inlineStr">
        <is>
          <t>商业模式与价值链</t>
        </is>
      </c>
      <c r="D11" s="26" t="n">
        <v>3</v>
      </c>
      <c r="E11" s="34" t="inlineStr">
        <is>
          <t>能解释订阅、渠道和交付模式</t>
        </is>
      </c>
      <c r="F11" s="26" t="n">
        <v>2</v>
      </c>
      <c r="G11" s="34" t="inlineStr">
        <is>
          <t>能讲商业模式，但落地经验少</t>
        </is>
      </c>
    </row>
    <row r="12" ht="38" customHeight="1">
      <c r="A12" s="25" t="n">
        <v>7</v>
      </c>
      <c r="B12" s="25" t="inlineStr">
        <is>
          <t>业务理解</t>
        </is>
      </c>
      <c r="C12" s="14" t="inlineStr">
        <is>
          <t>财务与经营指标</t>
        </is>
      </c>
      <c r="D12" s="26" t="n">
        <v>2</v>
      </c>
      <c r="E12" s="34" t="inlineStr">
        <is>
          <t>能用毛利/回款评估交易</t>
        </is>
      </c>
      <c r="F12" s="26" t="n">
        <v>2</v>
      </c>
      <c r="G12" s="34" t="inlineStr">
        <is>
          <t>财务弱，看不懂现金流</t>
        </is>
      </c>
    </row>
    <row r="13" ht="38" customHeight="1">
      <c r="A13" s="25" t="n">
        <v>8</v>
      </c>
      <c r="B13" s="25" t="inlineStr">
        <is>
          <t>业务理解</t>
        </is>
      </c>
      <c r="C13" s="14" t="inlineStr">
        <is>
          <t>产品与技术理解</t>
        </is>
      </c>
      <c r="D13" s="26" t="n">
        <v>3</v>
      </c>
      <c r="E13" s="34" t="inlineStr">
        <is>
          <t>懂 SaaS 架构和 API，能参与产品评审</t>
        </is>
      </c>
      <c r="F13" s="26" t="n">
        <v>2</v>
      </c>
      <c r="G13" s="34" t="inlineStr">
        <is>
          <t>产品/技术理解弱，依赖研发</t>
        </is>
      </c>
    </row>
    <row r="14" ht="38" customHeight="1">
      <c r="A14" s="25" t="n">
        <v>9</v>
      </c>
      <c r="B14" s="25" t="inlineStr">
        <is>
          <t>业务理解</t>
        </is>
      </c>
      <c r="C14" s="14" t="inlineStr">
        <is>
          <t>行业与竞争</t>
        </is>
      </c>
      <c r="D14" s="26" t="n">
        <v>3</v>
      </c>
      <c r="E14" s="34" t="inlineStr">
        <is>
          <t>跟踪行业规则，输出月度简报</t>
        </is>
      </c>
      <c r="F14" s="26" t="n">
        <v>3</v>
      </c>
      <c r="G14" s="34" t="inlineStr">
        <is>
          <t>行业理解深，但内部推动弱</t>
        </is>
      </c>
    </row>
    <row r="15" ht="38" customHeight="1">
      <c r="A15" s="25" t="n">
        <v>10</v>
      </c>
      <c r="B15" s="25" t="inlineStr">
        <is>
          <t>业务理解</t>
        </is>
      </c>
      <c r="C15" s="14" t="inlineStr">
        <is>
          <t>客户与销售</t>
        </is>
      </c>
      <c r="D15" s="26" t="n">
        <v>4</v>
      </c>
      <c r="E15" s="34" t="inlineStr">
        <is>
          <t>常年支持销售，客户满意度高</t>
        </is>
      </c>
      <c r="F15" s="26" t="n">
        <v>3</v>
      </c>
      <c r="G15" s="34" t="inlineStr">
        <is>
          <t>客户关系好，但容易让步</t>
        </is>
      </c>
    </row>
    <row r="16" ht="38" customHeight="1">
      <c r="A16" s="25" t="n">
        <v>11</v>
      </c>
      <c r="B16" s="25" t="inlineStr">
        <is>
          <t>推动力</t>
        </is>
      </c>
      <c r="C16" s="14" t="inlineStr">
        <is>
          <t>沟通与影响</t>
        </is>
      </c>
      <c r="D16" s="26" t="n">
        <v>4</v>
      </c>
      <c r="E16" s="34" t="inlineStr">
        <is>
          <t>能影响业务负责人，开过跨部门会</t>
        </is>
      </c>
      <c r="F16" s="26" t="n">
        <v>3</v>
      </c>
      <c r="G16" s="34" t="inlineStr">
        <is>
          <t>表达强，但不太听业务</t>
        </is>
      </c>
    </row>
    <row r="17" ht="38" customHeight="1">
      <c r="A17" s="25" t="n">
        <v>12</v>
      </c>
      <c r="B17" s="25" t="inlineStr">
        <is>
          <t>推动力</t>
        </is>
      </c>
      <c r="C17" s="14" t="inlineStr">
        <is>
          <t>项目管理</t>
        </is>
      </c>
      <c r="D17" s="26" t="n">
        <v>3</v>
      </c>
      <c r="E17" s="34" t="inlineStr">
        <is>
          <t>管过合同系统上线，按期交付</t>
        </is>
      </c>
      <c r="F17" s="26" t="n">
        <v>2</v>
      </c>
      <c r="G17" s="34" t="inlineStr">
        <is>
          <t>项目管理弱，常延期</t>
        </is>
      </c>
    </row>
    <row r="18" ht="38" customHeight="1">
      <c r="A18" s="25" t="n">
        <v>13</v>
      </c>
      <c r="B18" s="25" t="inlineStr">
        <is>
          <t>推动力</t>
        </is>
      </c>
      <c r="C18" s="14" t="inlineStr">
        <is>
          <t>决策与担当</t>
        </is>
      </c>
      <c r="D18" s="26" t="n">
        <v>3</v>
      </c>
      <c r="E18" s="34" t="inlineStr">
        <is>
          <t>在压力下能拍板，但偶尔过于强势</t>
        </is>
      </c>
      <c r="F18" s="26" t="n">
        <v>2</v>
      </c>
      <c r="G18" s="34" t="inlineStr">
        <is>
          <t>敢决策，但有时忽略程序</t>
        </is>
      </c>
    </row>
    <row r="19" ht="38" customHeight="1">
      <c r="A19" s="25" t="n">
        <v>14</v>
      </c>
      <c r="B19" s="25" t="inlineStr">
        <is>
          <t>推动力</t>
        </is>
      </c>
      <c r="C19" s="14" t="inlineStr">
        <is>
          <t>外部资源管理</t>
        </is>
      </c>
      <c r="D19" s="26" t="n">
        <v>3</v>
      </c>
      <c r="E19" s="34" t="inlineStr">
        <is>
          <t>管理 3 家外部律所，有预算意识</t>
        </is>
      </c>
      <c r="F19" s="26" t="n">
        <v>4</v>
      </c>
      <c r="G19" s="34" t="inlineStr">
        <is>
          <t>外部律师管理强</t>
        </is>
      </c>
    </row>
    <row r="20" ht="38" customHeight="1">
      <c r="A20" s="25" t="n">
        <v>15</v>
      </c>
      <c r="B20" s="25" t="inlineStr">
        <is>
          <t>推动力</t>
        </is>
      </c>
      <c r="C20" s="14" t="inlineStr">
        <is>
          <t>团队建设与带教</t>
        </is>
      </c>
      <c r="D20" s="26" t="n">
        <v>3</v>
      </c>
      <c r="E20" s="34" t="inlineStr">
        <is>
          <t>带过 1 名新人，反馈具体</t>
        </is>
      </c>
      <c r="F20" s="26" t="n">
        <v>2</v>
      </c>
      <c r="G20" s="34" t="inlineStr">
        <is>
          <t>带教弱，习惯自己干</t>
        </is>
      </c>
    </row>
    <row r="22" ht="22" customHeight="1">
      <c r="A22" s="3" t="inlineStr">
        <is>
          <t>自动汇总（公式）</t>
        </is>
      </c>
    </row>
    <row r="23" ht="24" customHeight="1">
      <c r="A23" s="11" t="inlineStr"/>
      <c r="B23" s="11" t="inlineStr">
        <is>
          <t>指标</t>
        </is>
      </c>
      <c r="C23" s="11" t="inlineStr">
        <is>
          <t>示例 A</t>
        </is>
      </c>
      <c r="D23" s="11" t="inlineStr">
        <is>
          <t>示例 B</t>
        </is>
      </c>
      <c r="E23" s="11" t="inlineStr">
        <is>
          <t>说明</t>
        </is>
      </c>
      <c r="F23" s="35" t="n"/>
      <c r="G23" s="27" t="n"/>
    </row>
    <row r="24" ht="28" customHeight="1">
      <c r="A24" s="36" t="inlineStr"/>
      <c r="B24" s="21" t="inlineStr">
        <is>
          <t>专业深度均分</t>
        </is>
      </c>
      <c r="C24" s="37">
        <f>IFERROR(ROUND(AVERAGEIF($B$6:$B$20,"专业深度",$D$6:$D$20),2),0)</f>
        <v/>
      </c>
      <c r="D24" s="37">
        <f>IFERROR(ROUND(AVERAGEIF($B$6:$B$20,"专业深度",$F$6:$F$20),2),0)</f>
        <v/>
      </c>
      <c r="E24" s="31" t="inlineStr">
        <is>
          <t>5 项平均</t>
        </is>
      </c>
      <c r="F24" s="35" t="n"/>
      <c r="G24" s="27" t="n"/>
    </row>
    <row r="25" ht="28" customHeight="1">
      <c r="A25" s="36" t="inlineStr"/>
      <c r="B25" s="21" t="inlineStr">
        <is>
          <t>业务理解均分</t>
        </is>
      </c>
      <c r="C25" s="37">
        <f>IFERROR(ROUND(AVERAGEIF($B$6:$B$20,"业务理解",$D$6:$D$20),2),0)</f>
        <v/>
      </c>
      <c r="D25" s="37">
        <f>IFERROR(ROUND(AVERAGEIF($B$6:$B$20,"业务理解",$F$6:$F$20),2),0)</f>
        <v/>
      </c>
      <c r="E25" s="31" t="inlineStr">
        <is>
          <t>5 项平均</t>
        </is>
      </c>
      <c r="F25" s="35" t="n"/>
      <c r="G25" s="27" t="n"/>
    </row>
    <row r="26" ht="28" customHeight="1">
      <c r="A26" s="36" t="inlineStr"/>
      <c r="B26" s="21" t="inlineStr">
        <is>
          <t>推动力均分</t>
        </is>
      </c>
      <c r="C26" s="37">
        <f>IFERROR(ROUND(AVERAGEIF($B$6:$B$20,"推动力",$D$6:$D$20),2),0)</f>
        <v/>
      </c>
      <c r="D26" s="37">
        <f>IFERROR(ROUND(AVERAGEIF($B$6:$B$20,"推动力",$F$6:$F$20),2),0)</f>
        <v/>
      </c>
      <c r="E26" s="31" t="inlineStr">
        <is>
          <t>5 项平均</t>
        </is>
      </c>
      <c r="F26" s="35" t="n"/>
      <c r="G26" s="27" t="n"/>
    </row>
    <row r="27" ht="28" customHeight="1">
      <c r="A27" s="36" t="inlineStr"/>
      <c r="B27" s="21" t="inlineStr">
        <is>
          <t>综合均分</t>
        </is>
      </c>
      <c r="C27" s="37">
        <f>IFERROR(ROUND(AVERAGE($D$6:$D$20),2),0)</f>
        <v/>
      </c>
      <c r="D27" s="37">
        <f>IFERROR(ROUND(AVERAGE($F$6:$F$20),2),0)</f>
        <v/>
      </c>
      <c r="E27" s="31" t="inlineStr">
        <is>
          <t>15 项平均</t>
        </is>
      </c>
      <c r="F27" s="35" t="n"/>
      <c r="G27" s="27" t="n"/>
    </row>
    <row r="28" ht="28" customHeight="1">
      <c r="A28" s="36" t="inlineStr"/>
      <c r="B28" s="21" t="inlineStr">
        <is>
          <t>最低维度分</t>
        </is>
      </c>
      <c r="C28" s="37">
        <f>MIN(C24:C26)</f>
        <v/>
      </c>
      <c r="D28" s="37">
        <f>MIN(D24:D26)</f>
        <v/>
      </c>
      <c r="E28" s="31" t="inlineStr">
        <is>
          <t>短板</t>
        </is>
      </c>
      <c r="F28" s="35" t="n"/>
      <c r="G28" s="27" t="n"/>
    </row>
    <row r="29" ht="28" customHeight="1">
      <c r="A29" s="36" t="inlineStr"/>
      <c r="B29" s="21" t="inlineStr">
        <is>
          <t>基础层级</t>
        </is>
      </c>
      <c r="C29" s="29">
        <f>IF(C27&lt;1.8,1,IF(C27&lt;2.6,2,IF(C27&lt;3.4,3,4)))</f>
        <v/>
      </c>
      <c r="D29" s="29">
        <f>IF(D27&lt;1.8,1,IF(D27&lt;2.6,2,IF(D27&lt;3.4,3,4)))</f>
        <v/>
      </c>
      <c r="E29" s="31" t="inlineStr">
        <is>
          <t>按均分</t>
        </is>
      </c>
      <c r="F29" s="35" t="n"/>
      <c r="G29" s="27" t="n"/>
    </row>
    <row r="30" ht="28" customHeight="1">
      <c r="A30" s="36" t="inlineStr"/>
      <c r="B30" s="21" t="inlineStr">
        <is>
          <t>层级上限</t>
        </is>
      </c>
      <c r="C30" s="29">
        <f>IF(C28&lt;2,1,IF(C28&lt;2.5,2,IF(C28&lt;3,3,4)))</f>
        <v/>
      </c>
      <c r="D30" s="29">
        <f>IF(D28&lt;2,1,IF(D28&lt;2.5,2,IF(D28&lt;3,3,4)))</f>
        <v/>
      </c>
      <c r="E30" s="31" t="inlineStr">
        <is>
          <t>按短板</t>
        </is>
      </c>
      <c r="F30" s="35" t="n"/>
      <c r="G30" s="27" t="n"/>
    </row>
    <row r="31" ht="28" customHeight="1">
      <c r="A31" s="36" t="inlineStr"/>
      <c r="B31" s="21" t="inlineStr">
        <is>
          <t>最终建议</t>
        </is>
      </c>
      <c r="C31" s="29">
        <f>MIN(C29,C30)</f>
        <v/>
      </c>
      <c r="D31" s="29">
        <f>MIN(D29,D30)</f>
        <v/>
      </c>
      <c r="E31" s="31" t="inlineStr">
        <is>
          <t>取较低者</t>
        </is>
      </c>
      <c r="F31" s="35" t="n"/>
      <c r="G31" s="27" t="n"/>
    </row>
    <row r="32">
      <c r="B32" s="38" t="inlineStr">
        <is>
          <t>最终层级</t>
        </is>
      </c>
      <c r="C32" s="39">
        <f>"L"&amp;C31</f>
        <v/>
      </c>
      <c r="D32" s="39">
        <f>"L"&amp;D31</f>
        <v/>
      </c>
      <c r="E32" s="40" t="inlineStr">
        <is>
          <t>示例 A 建议 L3；示例 B 虽专业强，但业务理解维度均分为 2.4，按短板封顶 L2。</t>
        </is>
      </c>
      <c r="F32" s="35" t="n"/>
      <c r="G32" s="27" t="n"/>
    </row>
    <row r="34" ht="28" customHeight="1">
      <c r="A34" s="20" t="inlineStr">
        <is>
          <t>读取方法：示例 A 三维均分分别为 3.2/3.0/3.2，综合均分 3.13、最低维度 3.0，基础 L3、上限 L4，最终 L3；示例 B 综合均分 3.0、最低维度 2.4，基础 L3、上限 L2，最终 L2。</t>
        </is>
      </c>
    </row>
    <row r="35" ht="24" customHeight="1">
      <c r="A35" s="20" t="inlineStr">
        <is>
          <t>这说明：总分不能覆盖短板。招聘/晋升时，先看目标岗位要求的核心维度，再看综合分。</t>
        </is>
      </c>
    </row>
  </sheetData>
  <mergeCells count="18">
    <mergeCell ref="E32:G32"/>
    <mergeCell ref="E24:G24"/>
    <mergeCell ref="E28:G28"/>
    <mergeCell ref="A1:G1"/>
    <mergeCell ref="E27:G27"/>
    <mergeCell ref="A3:G3"/>
    <mergeCell ref="E23:G23"/>
    <mergeCell ref="A22:G22"/>
    <mergeCell ref="A34:G34"/>
    <mergeCell ref="E31:G31"/>
    <mergeCell ref="A35:G35"/>
    <mergeCell ref="E26:G26"/>
    <mergeCell ref="A2:G2"/>
    <mergeCell ref="E30:G30"/>
    <mergeCell ref="E29:G29"/>
    <mergeCell ref="E25:G25"/>
    <mergeCell ref="B23"/>
    <mergeCell ref="A23"/>
  </mergeCells>
  <conditionalFormatting sqref="D6:D20">
    <cfRule type="colorScale" priority="1">
      <colorScale>
        <cfvo type="num" val="1"/>
        <cfvo type="num" val="2.5"/>
        <cfvo type="num" val="4"/>
        <color rgb="00F8CBAD"/>
        <color rgb="00FFE699"/>
        <color rgb="00A9D08E"/>
      </colorScale>
    </cfRule>
  </conditionalFormatting>
  <conditionalFormatting sqref="F6:F20">
    <cfRule type="colorScale" priority="2">
      <colorScale>
        <cfvo type="num" val="1"/>
        <cfvo type="num" val="2.5"/>
        <cfvo type="num" val="4"/>
        <color rgb="00F8CBAD"/>
        <color rgb="00FFE699"/>
        <color rgb="00A9D08E"/>
      </colorScale>
    </cfRule>
  </conditionalFormatting>
  <dataValidations count="2">
    <dataValidation sqref="D6:D20" showDropDown="0" showInputMessage="0" showErrorMessage="1" allowBlank="1" errorTitle="请输入 1—4" error="1=需指导；2=可独立执行常规；3=可独立负责复杂/跨部门；4=可定标准/带团队/对外代表" type="list">
      <formula1>"1,2,3,4"</formula1>
    </dataValidation>
    <dataValidation sqref="F6:F20" showDropDown="0" showInputMessage="0" showErrorMessage="1" allowBlank="1" errorTitle="请输入 1—4" error="1=需指导；2=可独立执行常规；3=可独立负责复杂/跨部门；4=可定标准/带团队/对外代表" type="list">
      <formula1>"1,2,3,4"</formula1>
    </dataValidation>
  </dataValidations>
  <printOptions horizontalCentered="1"/>
  <pageMargins left="0.4" right="0.4" top="0.5" bottom="0.5" header="0.5" footer="0.5"/>
  <pageSetup orientation="landscape" paperSize="9" fitToHeight="2" fitToWidth="1"/>
  <headerFooter>
    <oddHeader/>
    <oddFooter>&amp;C&amp;8 &amp;K808080法务OPC · M10 团队与授权&amp;R&amp;8 &amp;K808080第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Office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2026-10-29T09:35:32Z</dcterms:created>
  <dcterms:modified xmlns:dcterms="http://purl.org/dc/terms/" xmlns:xsi="http://www.w3.org/2001/XMLSchema-instance" xsi:type="dcterms:W3CDTF">2026-10-29T10:53:38Z</dcterms:modified>
</cp:coreProperties>
</file>